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MESTRADO\Processo Seletivo de bolsas\2021\"/>
    </mc:Choice>
  </mc:AlternateContent>
  <bookViews>
    <workbookView xWindow="0" yWindow="0" windowWidth="21525" windowHeight="11850"/>
  </bookViews>
  <sheets>
    <sheet name="A - Aluno Ingressante" sheetId="1" r:id="rId1"/>
    <sheet name="B - Aluno Veterano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2" l="1"/>
  <c r="I46" i="2"/>
  <c r="I27" i="2"/>
  <c r="I29" i="2"/>
  <c r="I96" i="1"/>
  <c r="I95" i="1"/>
  <c r="I93" i="1"/>
  <c r="I94" i="1"/>
  <c r="I97" i="1"/>
  <c r="I98" i="1"/>
  <c r="I99" i="1"/>
  <c r="I90" i="1"/>
  <c r="I89" i="1"/>
  <c r="I88" i="1"/>
  <c r="I91" i="1"/>
  <c r="I85" i="1"/>
  <c r="I83" i="1"/>
  <c r="I84" i="1"/>
  <c r="I86" i="1"/>
  <c r="I80" i="1"/>
  <c r="I76" i="1"/>
  <c r="I77" i="1"/>
  <c r="I79" i="1"/>
  <c r="I81" i="1"/>
  <c r="I100" i="1"/>
  <c r="I27" i="1"/>
  <c r="I68" i="2"/>
  <c r="I67" i="2"/>
  <c r="H74" i="2"/>
  <c r="I74" i="2"/>
  <c r="I48" i="1"/>
  <c r="I41" i="1"/>
  <c r="I32" i="1"/>
  <c r="I33" i="1"/>
  <c r="I36" i="1"/>
  <c r="I38" i="1"/>
  <c r="I39" i="1"/>
  <c r="I42" i="1"/>
  <c r="I44" i="1"/>
  <c r="I45" i="1"/>
  <c r="I47" i="1"/>
  <c r="I49" i="1"/>
  <c r="H54" i="1"/>
  <c r="I54" i="1"/>
  <c r="I35" i="1"/>
  <c r="I57" i="1"/>
  <c r="I60" i="1"/>
  <c r="I63" i="1"/>
  <c r="I70" i="1"/>
  <c r="I71" i="1"/>
  <c r="I105" i="2"/>
  <c r="I106" i="2"/>
  <c r="I107" i="2"/>
  <c r="I108" i="2"/>
  <c r="I110" i="2"/>
  <c r="I111" i="2"/>
  <c r="I112" i="2"/>
  <c r="I113" i="2"/>
  <c r="I115" i="2"/>
  <c r="I116" i="2"/>
  <c r="I117" i="2"/>
  <c r="I118" i="2"/>
  <c r="I119" i="2"/>
  <c r="I120" i="2"/>
  <c r="I121" i="2"/>
  <c r="I96" i="2"/>
  <c r="I98" i="2"/>
  <c r="I99" i="2"/>
  <c r="I101" i="2"/>
  <c r="I102" i="2"/>
  <c r="I103" i="2"/>
  <c r="I122" i="2"/>
  <c r="I52" i="2"/>
  <c r="I53" i="2"/>
  <c r="I55" i="2"/>
  <c r="I56" i="2"/>
  <c r="I58" i="2"/>
  <c r="I59" i="2"/>
  <c r="I61" i="2"/>
  <c r="I62" i="2"/>
  <c r="I64" i="2"/>
  <c r="I65" i="2"/>
  <c r="I69" i="2"/>
  <c r="I76" i="2"/>
  <c r="I77" i="2"/>
  <c r="I78" i="2"/>
  <c r="I80" i="2"/>
  <c r="I81" i="2"/>
  <c r="I83" i="2"/>
  <c r="I84" i="2"/>
  <c r="I85" i="2"/>
  <c r="I87" i="2"/>
  <c r="I88" i="2"/>
  <c r="I89" i="2"/>
  <c r="I90" i="2"/>
  <c r="I91" i="2"/>
  <c r="I31" i="2"/>
  <c r="I32" i="2"/>
  <c r="I47" i="2"/>
  <c r="I124" i="2"/>
  <c r="I33" i="2"/>
  <c r="I30" i="2"/>
  <c r="I56" i="1"/>
  <c r="I58" i="1"/>
  <c r="I61" i="1"/>
  <c r="I64" i="1"/>
  <c r="I65" i="1"/>
  <c r="I67" i="1"/>
  <c r="I68" i="1"/>
  <c r="I69" i="1"/>
  <c r="I102" i="1"/>
</calcChain>
</file>

<file path=xl/sharedStrings.xml><?xml version="1.0" encoding="utf-8"?>
<sst xmlns="http://schemas.openxmlformats.org/spreadsheetml/2006/main" count="226" uniqueCount="107">
  <si>
    <t>A - ALUNO INGRESSANTE NO PROGRAMA DE PÓS-GRADUAÇÃO EM DESIGN</t>
  </si>
  <si>
    <t>1. INFORMAÇÕES PESSOAIS</t>
  </si>
  <si>
    <t>Nome</t>
  </si>
  <si>
    <t>Data de nascimento</t>
  </si>
  <si>
    <t>Nacionalidade</t>
  </si>
  <si>
    <t>Carteira de identidade</t>
  </si>
  <si>
    <t>Órgão expedidor / UF</t>
  </si>
  <si>
    <t>CPF</t>
  </si>
  <si>
    <t>E-mail</t>
  </si>
  <si>
    <t>Celular</t>
  </si>
  <si>
    <t>2. DADOS ACADÊMICOS</t>
  </si>
  <si>
    <t>Curso</t>
  </si>
  <si>
    <t>Semestre de ingresso</t>
  </si>
  <si>
    <t>Previsão de conclusão</t>
  </si>
  <si>
    <t>Linha de pesquisa</t>
  </si>
  <si>
    <t>Orientador</t>
  </si>
  <si>
    <t>3. PERFIL DE INGRESSANTE</t>
  </si>
  <si>
    <t>Qual colocação você obteve em seu processo seletivo?</t>
  </si>
  <si>
    <t>Quantos alunos foram aprovados em seu processo seletivo?</t>
  </si>
  <si>
    <r>
      <t xml:space="preserve">(*Preencha com o número </t>
    </r>
    <r>
      <rPr>
        <b/>
        <u/>
        <sz val="12"/>
        <color theme="1"/>
        <rFont val="Calibri"/>
        <scheme val="minor"/>
      </rPr>
      <t>1</t>
    </r>
    <r>
      <rPr>
        <sz val="11"/>
        <color theme="1"/>
        <rFont val="Calibri"/>
        <family val="2"/>
        <scheme val="minor"/>
      </rPr>
      <t xml:space="preserve"> o campo em azul compatível com sua resposta)</t>
    </r>
  </si>
  <si>
    <t>Possui vínculo empregatício atualmente?*</t>
  </si>
  <si>
    <t>Sim</t>
  </si>
  <si>
    <t>Não</t>
  </si>
  <si>
    <t>Em caso afirmativo, está disposto a desfazê-lo para obtenção da bolsa?*</t>
  </si>
  <si>
    <t>Alguém é dependente financeiramente de você?*</t>
  </si>
  <si>
    <t>Hoje você é dependente financeiramente de alguém?*</t>
  </si>
  <si>
    <t>Reside com seu núcelo familiar?*</t>
  </si>
  <si>
    <t>Reside a mais de 100 km de Belo Horizonte?*</t>
  </si>
  <si>
    <t>Quantas pessoas constituem seu núcleo familiar?</t>
  </si>
  <si>
    <t>Quantidade de pessoas
(incluem-se pessoas dependentes da mesma renda)</t>
  </si>
  <si>
    <t>Qual a renda bruta mensal do seu núcleo familiar?</t>
  </si>
  <si>
    <t>Valor total em reais (R$)</t>
  </si>
  <si>
    <t>Renda per capita</t>
  </si>
  <si>
    <t>Qual a condição do imóvel em que reside?*</t>
  </si>
  <si>
    <t>Próprio quitado</t>
  </si>
  <si>
    <t>Próprio financiado</t>
  </si>
  <si>
    <t>Alugado</t>
  </si>
  <si>
    <t>Você ou algum membro de seu núcleo familiar estão inscritos no Cadastro Único (CadÚnico) em seu município?*</t>
  </si>
  <si>
    <t>Em que tipo de escola você concluiu a maior parte (50% ou mais) do ensino médio?*</t>
  </si>
  <si>
    <t>Escola pública</t>
  </si>
  <si>
    <t>Escola particular com bolsa</t>
  </si>
  <si>
    <t>Escola particular sem bolsa</t>
  </si>
  <si>
    <t>Quantos anos aproximadamente você frequentou uma escola pública no ensino fundamental e médio?*</t>
  </si>
  <si>
    <t>Nunca frequentei escola pública</t>
  </si>
  <si>
    <t>Por até 4 anos</t>
  </si>
  <si>
    <t>De 5 a 8 anos</t>
  </si>
  <si>
    <t>De 9 a 11 anos</t>
  </si>
  <si>
    <t>Você é integrante de algum grupo de pesquisa?*</t>
  </si>
  <si>
    <t>Você atuou em algum projeto desse grupo de pesquisa?*</t>
  </si>
  <si>
    <t>Sub-total - limite do item:</t>
  </si>
  <si>
    <t>Participação em EVENTOS DE ABRANGÊNCIA NACIONAL:</t>
  </si>
  <si>
    <t>Nº de:</t>
  </si>
  <si>
    <t>Pontos</t>
  </si>
  <si>
    <t>Participação simples como ouvinte / congressista (0,5 ponto por evento)</t>
  </si>
  <si>
    <t>Apresentação oral de trabalho em evento (1,5 pontos por evento)</t>
  </si>
  <si>
    <t>Palestrante e/ou participação em mesa redonda (2,5 pontos por atividade)</t>
  </si>
  <si>
    <t>Participação em EVENTOS DE ABRANGÊNCIA INTERNACIONAL:</t>
  </si>
  <si>
    <t>Participação simples como ouvinte / congressista (1 ponto por evento)</t>
  </si>
  <si>
    <t>Apresentação oral de trabalho em evento (3 pontos por evento)</t>
  </si>
  <si>
    <t>Palestrante e/ou participação em mesa redonda (5 pontos por atividade)</t>
  </si>
  <si>
    <t>Produção bibliográfica/técnica</t>
  </si>
  <si>
    <t>Artigo publicado/aceito em periódico internacional (5 pontos por artigo)</t>
  </si>
  <si>
    <t>Artigo publicado/aceito em periódico nacional (3 pontos por artigo)</t>
  </si>
  <si>
    <t>Livro publicado (5 pontos por livro)</t>
  </si>
  <si>
    <t>Capítulo de livro publicado (3 pontos por capítulo)</t>
  </si>
  <si>
    <t>Artigo publicado em anais de congresso internacional (2 pontos por artigo)</t>
  </si>
  <si>
    <t>Artigo publicado em anais de congresso nacional (1,5 ponto por artigo)</t>
  </si>
  <si>
    <t>Por quantos semestres você permaneceu no Programa de Pós-Graduação em Design da UEMG sem bolsa?</t>
  </si>
  <si>
    <t>1 ponto por semestre, com limite de 6 pontos</t>
  </si>
  <si>
    <t>Você realizou sua qualificação dentro do prazo?*</t>
  </si>
  <si>
    <t>Qual foi o rendimento obtido nas disciplinas que você cursou?</t>
  </si>
  <si>
    <t>DISCIPLINA</t>
  </si>
  <si>
    <t>SEMESTRE / ANO</t>
  </si>
  <si>
    <t>PONTUAÇÃO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</si>
  <si>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</si>
  <si>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</si>
  <si>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</si>
  <si>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</si>
  <si>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</si>
  <si>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</si>
  <si>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</si>
  <si>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</si>
  <si>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</si>
  <si>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</si>
  <si>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MÉDIA OBTIDA NAS DISCIPLINAS CURSADAS</t>
  </si>
  <si>
    <t>Você frequentou algum Centro ou Laboratório da Escola de Design?</t>
  </si>
  <si>
    <t>Se sim, por quantos meses? (0,5 pontos por mês, com limite de 5 pontos)</t>
  </si>
  <si>
    <t>PONTUAÇÃO TOTAL OBTIDA PELO SOLICITANTE (LIMITE = 100 pontos)</t>
  </si>
  <si>
    <t>B - ALUNO NÃO BOLSISTA MATRICULADO NO PROGRAMA DE PÓS-GRADUAÇÃO EM DESIGN</t>
  </si>
  <si>
    <t>5. PERFIL ACADÊMICO</t>
  </si>
  <si>
    <t>PONTUAÇÃO OBTIDA (LIMITE = 50 pontos)</t>
  </si>
  <si>
    <t>Sim, fora de MG</t>
  </si>
  <si>
    <t>3.1 PERFIL DE INGRESSANTE</t>
  </si>
  <si>
    <t>PONTUAÇÃO OBTIDA (LIMITE = 10 pontos)</t>
  </si>
  <si>
    <t>PONTUAÇÃO OBTIDA (LIMITE = 40 pontos)</t>
  </si>
  <si>
    <t>Você foi bolsista de iniciação científica?*</t>
  </si>
  <si>
    <t>Reside com seu núcleo familiar?*</t>
  </si>
  <si>
    <t>ANEXO 3 - FORMULÁRIO DE SOLICITAÇÃO DE BOLSA DE MESTRADO OU DOUTORADO 2021</t>
  </si>
  <si>
    <t>4. PERFIL ACADÊMICO</t>
  </si>
  <si>
    <t>3. PERFIL DE ALUNO VETERANO</t>
  </si>
  <si>
    <t>3.1 PERFIL DE ALUNO VETERANO</t>
  </si>
  <si>
    <t>A</t>
  </si>
  <si>
    <t>B</t>
  </si>
  <si>
    <t>C</t>
  </si>
  <si>
    <t>PONTUAÇÃO OBTIDA (LIMITE = 4 pontos)</t>
  </si>
  <si>
    <t>PONTUAÇÃO OBTIDA (LIMITE = 6 pontos)</t>
  </si>
  <si>
    <t>PONTUAÇÃO OBTIDA NO QUESITO (limite de 4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</si>
</sst>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scheme val="minor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u/>
      <sz val="12"/>
      <color theme="1"/>
      <name val="Calibri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theme="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4"/>
      <name val="Calibri"/>
      <scheme val="minor"/>
    </font>
    <font>
      <b/>
      <sz val="16"/>
      <color rgb="FF000000"/>
      <name val="Calibri"/>
      <scheme val="minor"/>
    </font>
    <font>
      <b/>
      <sz val="16"/>
      <name val="Calibri"/>
      <scheme val="minor"/>
    </font>
    <font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4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4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4" borderId="4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44" fontId="5" fillId="3" borderId="1" xfId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164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1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center"/>
      <protection hidden="1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hidden="1"/>
    </xf>
    <xf numFmtId="0" fontId="13" fillId="5" borderId="4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wrapText="1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2" fontId="16" fillId="4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2" fontId="7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17" fillId="0" borderId="0" xfId="0" applyFont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2" fillId="0" borderId="1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quotePrefix="1" applyNumberFormat="1" applyFont="1" applyBorder="1" applyAlignment="1" applyProtection="1">
      <alignment horizontal="left" vertical="center"/>
      <protection locked="0"/>
    </xf>
    <xf numFmtId="0" fontId="4" fillId="0" borderId="1" xfId="0" quotePrefix="1" applyFont="1" applyBorder="1" applyAlignment="1" applyProtection="1">
      <alignment horizontal="left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1238250</xdr:colOff>
          <xdr:row>0</xdr:row>
          <xdr:rowOff>95250</xdr:rowOff>
        </xdr:from>
        <xdr:to>
          <xdr:col>8</xdr:col>
          <xdr:colOff>1323975</xdr:colOff>
          <xdr:row>0</xdr:row>
          <xdr:rowOff>895350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o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zoomScale="77" zoomScaleNormal="77" workbookViewId="0">
      <selection activeCell="B71" sqref="B71:H71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76.5" customHeight="1" x14ac:dyDescent="0.25">
      <c r="A1" s="1"/>
      <c r="B1" s="56"/>
      <c r="C1" s="56"/>
      <c r="D1" s="56"/>
      <c r="E1" s="56"/>
      <c r="F1" s="56"/>
      <c r="G1" s="56"/>
      <c r="H1" s="56"/>
      <c r="I1" s="56"/>
    </row>
    <row r="2" spans="1:9" ht="20.100000000000001" customHeight="1" x14ac:dyDescent="0.3">
      <c r="A2" s="1"/>
      <c r="B2" s="57" t="s">
        <v>97</v>
      </c>
      <c r="C2" s="57"/>
      <c r="D2" s="57"/>
      <c r="E2" s="57"/>
      <c r="F2" s="57"/>
      <c r="G2" s="57"/>
      <c r="H2" s="57"/>
      <c r="I2" s="57"/>
    </row>
    <row r="3" spans="1:9" ht="20.100000000000001" customHeight="1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ht="20.100000000000001" customHeight="1" x14ac:dyDescent="0.25"/>
    <row r="5" spans="1:9" ht="20.100000000000001" customHeight="1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</row>
    <row r="6" spans="1:9" ht="20.100000000000001" customHeight="1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20.100000000000001" customHeight="1" x14ac:dyDescent="0.25">
      <c r="B7" s="59" t="s">
        <v>2</v>
      </c>
      <c r="C7" s="59"/>
      <c r="D7" s="60"/>
      <c r="E7" s="61"/>
      <c r="F7" s="61"/>
      <c r="G7" s="61"/>
      <c r="H7" s="61"/>
      <c r="I7" s="62"/>
    </row>
    <row r="8" spans="1:9" ht="20.100000000000001" customHeight="1" x14ac:dyDescent="0.25">
      <c r="B8" s="59" t="s">
        <v>3</v>
      </c>
      <c r="C8" s="59"/>
      <c r="D8" s="63"/>
      <c r="E8" s="64"/>
      <c r="F8" s="64"/>
      <c r="G8" s="64"/>
      <c r="H8" s="64"/>
      <c r="I8" s="65"/>
    </row>
    <row r="9" spans="1:9" ht="20.100000000000001" customHeight="1" x14ac:dyDescent="0.25">
      <c r="B9" s="59" t="s">
        <v>4</v>
      </c>
      <c r="C9" s="59"/>
      <c r="D9" s="63"/>
      <c r="E9" s="64"/>
      <c r="F9" s="64"/>
      <c r="G9" s="64"/>
      <c r="H9" s="64"/>
      <c r="I9" s="65"/>
    </row>
    <row r="10" spans="1:9" ht="20.100000000000001" customHeight="1" x14ac:dyDescent="0.25">
      <c r="B10" s="59" t="s">
        <v>5</v>
      </c>
      <c r="C10" s="59"/>
      <c r="D10" s="6"/>
      <c r="E10" s="7" t="s">
        <v>6</v>
      </c>
      <c r="F10" s="63"/>
      <c r="G10" s="64"/>
      <c r="H10" s="64"/>
      <c r="I10" s="65"/>
    </row>
    <row r="11" spans="1:9" ht="20.100000000000001" customHeight="1" x14ac:dyDescent="0.25">
      <c r="B11" s="59" t="s">
        <v>7</v>
      </c>
      <c r="C11" s="59"/>
      <c r="D11" s="63"/>
      <c r="E11" s="64"/>
      <c r="F11" s="64"/>
      <c r="G11" s="64"/>
      <c r="H11" s="64"/>
      <c r="I11" s="65"/>
    </row>
    <row r="12" spans="1:9" ht="20.100000000000001" customHeight="1" x14ac:dyDescent="0.25">
      <c r="B12" s="59" t="s">
        <v>8</v>
      </c>
      <c r="C12" s="59"/>
      <c r="D12" s="63"/>
      <c r="E12" s="64"/>
      <c r="F12" s="64"/>
      <c r="G12" s="64"/>
      <c r="H12" s="64"/>
      <c r="I12" s="65"/>
    </row>
    <row r="13" spans="1:9" ht="20.100000000000001" customHeight="1" x14ac:dyDescent="0.25">
      <c r="B13" s="59" t="s">
        <v>9</v>
      </c>
      <c r="C13" s="59"/>
      <c r="D13" s="63"/>
      <c r="E13" s="64"/>
      <c r="F13" s="64"/>
      <c r="G13" s="64"/>
      <c r="H13" s="64"/>
      <c r="I13" s="65"/>
    </row>
    <row r="14" spans="1:9" ht="20.100000000000001" customHeight="1" x14ac:dyDescent="0.25"/>
    <row r="15" spans="1:9" ht="15.75" x14ac:dyDescent="0.25">
      <c r="A15" s="58" t="s">
        <v>10</v>
      </c>
      <c r="B15" s="58"/>
      <c r="C15" s="58"/>
      <c r="D15" s="58"/>
      <c r="E15" s="58"/>
      <c r="F15" s="58"/>
      <c r="G15" s="58"/>
      <c r="H15" s="58"/>
      <c r="I15" s="58"/>
    </row>
    <row r="16" spans="1:9" ht="20.100000000000001" customHeight="1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20.100000000000001" customHeight="1" x14ac:dyDescent="0.25">
      <c r="B17" s="66" t="s">
        <v>11</v>
      </c>
      <c r="C17" s="66"/>
      <c r="D17" s="63"/>
      <c r="E17" s="64"/>
      <c r="F17" s="64"/>
      <c r="G17" s="64"/>
      <c r="H17" s="64"/>
      <c r="I17" s="65"/>
    </row>
    <row r="18" spans="1:9" ht="20.100000000000001" customHeight="1" x14ac:dyDescent="0.25">
      <c r="B18" s="66" t="s">
        <v>12</v>
      </c>
      <c r="C18" s="66"/>
      <c r="D18" s="63"/>
      <c r="E18" s="64"/>
      <c r="F18" s="64"/>
      <c r="G18" s="64"/>
      <c r="H18" s="64"/>
      <c r="I18" s="65"/>
    </row>
    <row r="19" spans="1:9" ht="20.100000000000001" customHeight="1" x14ac:dyDescent="0.25">
      <c r="B19" s="66" t="s">
        <v>13</v>
      </c>
      <c r="C19" s="66"/>
      <c r="D19" s="63"/>
      <c r="E19" s="64"/>
      <c r="F19" s="64"/>
      <c r="G19" s="64"/>
      <c r="H19" s="64"/>
      <c r="I19" s="65"/>
    </row>
    <row r="20" spans="1:9" ht="20.100000000000001" customHeight="1" x14ac:dyDescent="0.25">
      <c r="B20" s="66" t="s">
        <v>14</v>
      </c>
      <c r="C20" s="66"/>
      <c r="D20" s="63"/>
      <c r="E20" s="64"/>
      <c r="F20" s="64"/>
      <c r="G20" s="64"/>
      <c r="H20" s="64"/>
      <c r="I20" s="65"/>
    </row>
    <row r="21" spans="1:9" ht="20.100000000000001" customHeight="1" x14ac:dyDescent="0.25">
      <c r="B21" s="66" t="s">
        <v>15</v>
      </c>
      <c r="C21" s="66"/>
      <c r="D21" s="63"/>
      <c r="E21" s="64"/>
      <c r="F21" s="64"/>
      <c r="G21" s="64"/>
      <c r="H21" s="64"/>
      <c r="I21" s="65"/>
    </row>
    <row r="22" spans="1:9" ht="20.100000000000001" customHeight="1" x14ac:dyDescent="0.25"/>
    <row r="23" spans="1:9" ht="20.100000000000001" customHeight="1" x14ac:dyDescent="0.25">
      <c r="A23" s="58" t="s">
        <v>16</v>
      </c>
      <c r="B23" s="58"/>
      <c r="C23" s="58"/>
      <c r="D23" s="58"/>
      <c r="E23" s="58"/>
      <c r="F23" s="58"/>
      <c r="G23" s="58"/>
      <c r="H23" s="58"/>
      <c r="I23" s="58"/>
    </row>
    <row r="24" spans="1:9" ht="20.100000000000001" customHeight="1" x14ac:dyDescent="0.25">
      <c r="A24" s="4"/>
      <c r="B24" s="4"/>
      <c r="C24" s="4"/>
      <c r="D24" s="4"/>
      <c r="E24" s="4"/>
      <c r="F24" s="4"/>
      <c r="G24" s="4"/>
      <c r="H24" s="4"/>
      <c r="I24" s="5"/>
    </row>
    <row r="25" spans="1:9" ht="20.100000000000001" customHeight="1" x14ac:dyDescent="0.25">
      <c r="B25" s="70" t="s">
        <v>17</v>
      </c>
      <c r="C25" s="71"/>
      <c r="D25" s="71"/>
      <c r="E25" s="71"/>
      <c r="F25" s="71"/>
      <c r="G25" s="71"/>
      <c r="H25" s="71"/>
      <c r="I25" s="8"/>
    </row>
    <row r="26" spans="1:9" ht="20.100000000000001" customHeight="1" x14ac:dyDescent="0.25">
      <c r="B26" s="70" t="s">
        <v>18</v>
      </c>
      <c r="C26" s="71"/>
      <c r="D26" s="71"/>
      <c r="E26" s="71"/>
      <c r="F26" s="71"/>
      <c r="G26" s="71"/>
      <c r="H26" s="71"/>
      <c r="I26" s="8"/>
    </row>
    <row r="27" spans="1:9" ht="20.100000000000001" customHeight="1" x14ac:dyDescent="0.3">
      <c r="A27" s="9"/>
      <c r="B27" s="72" t="s">
        <v>93</v>
      </c>
      <c r="C27" s="73"/>
      <c r="D27" s="73"/>
      <c r="E27" s="73"/>
      <c r="F27" s="73"/>
      <c r="G27" s="73"/>
      <c r="H27" s="73"/>
      <c r="I27" s="10">
        <f>((I26-I25)*10)/(I26-1)</f>
        <v>0</v>
      </c>
    </row>
    <row r="28" spans="1:9" ht="20.100000000000001" customHeight="1" x14ac:dyDescent="0.25"/>
    <row r="29" spans="1:9" ht="20.100000000000001" customHeight="1" x14ac:dyDescent="0.25">
      <c r="A29" s="58" t="s">
        <v>92</v>
      </c>
      <c r="B29" s="58"/>
      <c r="C29" s="58"/>
      <c r="D29" s="58"/>
      <c r="E29" s="58"/>
      <c r="F29" s="58"/>
      <c r="G29" s="58"/>
      <c r="H29" s="58"/>
      <c r="I29" s="58"/>
    </row>
    <row r="30" spans="1:9" ht="20.25" customHeight="1" x14ac:dyDescent="0.25">
      <c r="A30" s="4"/>
      <c r="B30" s="74" t="s">
        <v>19</v>
      </c>
      <c r="C30" s="74"/>
      <c r="D30" s="74"/>
      <c r="E30" s="74"/>
      <c r="F30" s="74"/>
      <c r="G30" s="74"/>
      <c r="H30" s="74"/>
      <c r="I30" s="74"/>
    </row>
    <row r="31" spans="1:9" ht="20.100000000000001" customHeight="1" x14ac:dyDescent="0.25">
      <c r="A31" s="4"/>
      <c r="B31" s="75" t="s">
        <v>20</v>
      </c>
      <c r="C31" s="68"/>
      <c r="D31" s="68"/>
      <c r="E31" s="68"/>
      <c r="F31" s="68"/>
      <c r="G31" s="68"/>
      <c r="H31" s="68"/>
      <c r="I31" s="69"/>
    </row>
    <row r="32" spans="1:9" ht="20.100000000000001" customHeight="1" x14ac:dyDescent="0.25">
      <c r="A32" s="4"/>
      <c r="B32" s="11"/>
      <c r="C32" s="12" t="s">
        <v>21</v>
      </c>
      <c r="D32" s="13"/>
      <c r="E32" s="14"/>
      <c r="F32" s="14"/>
      <c r="G32" s="14"/>
      <c r="H32" s="8"/>
      <c r="I32" s="15">
        <f>H32*0</f>
        <v>0</v>
      </c>
    </row>
    <row r="33" spans="1:9" ht="20.100000000000001" customHeight="1" x14ac:dyDescent="0.25">
      <c r="A33" s="4"/>
      <c r="B33" s="11"/>
      <c r="C33" s="12" t="s">
        <v>22</v>
      </c>
      <c r="D33" s="13"/>
      <c r="E33" s="14"/>
      <c r="F33" s="14"/>
      <c r="G33" s="14"/>
      <c r="H33" s="8"/>
      <c r="I33" s="15">
        <f>H33*2</f>
        <v>0</v>
      </c>
    </row>
    <row r="34" spans="1:9" ht="20.100000000000001" customHeight="1" x14ac:dyDescent="0.25">
      <c r="A34" s="4"/>
      <c r="B34" s="67" t="s">
        <v>23</v>
      </c>
      <c r="C34" s="68"/>
      <c r="D34" s="68"/>
      <c r="E34" s="68"/>
      <c r="F34" s="68"/>
      <c r="G34" s="68"/>
      <c r="H34" s="68"/>
      <c r="I34" s="69"/>
    </row>
    <row r="35" spans="1:9" ht="20.100000000000001" customHeight="1" x14ac:dyDescent="0.25">
      <c r="A35" s="4"/>
      <c r="B35" s="11"/>
      <c r="C35" s="12" t="s">
        <v>21</v>
      </c>
      <c r="D35" s="13"/>
      <c r="E35" s="14"/>
      <c r="F35" s="14"/>
      <c r="G35" s="14"/>
      <c r="H35" s="8"/>
      <c r="I35" s="15">
        <f>H35*1</f>
        <v>0</v>
      </c>
    </row>
    <row r="36" spans="1:9" ht="20.100000000000001" customHeight="1" x14ac:dyDescent="0.25">
      <c r="A36" s="4"/>
      <c r="B36" s="11"/>
      <c r="C36" s="12" t="s">
        <v>22</v>
      </c>
      <c r="D36" s="13"/>
      <c r="E36" s="14"/>
      <c r="F36" s="14"/>
      <c r="G36" s="14"/>
      <c r="H36" s="8"/>
      <c r="I36" s="15">
        <f>H36*0</f>
        <v>0</v>
      </c>
    </row>
    <row r="37" spans="1:9" ht="20.100000000000001" customHeight="1" x14ac:dyDescent="0.25">
      <c r="A37" s="4"/>
      <c r="B37" s="67" t="s">
        <v>24</v>
      </c>
      <c r="C37" s="77"/>
      <c r="D37" s="77"/>
      <c r="E37" s="77"/>
      <c r="F37" s="77"/>
      <c r="G37" s="77"/>
      <c r="H37" s="77"/>
      <c r="I37" s="69"/>
    </row>
    <row r="38" spans="1:9" ht="20.100000000000001" customHeight="1" x14ac:dyDescent="0.25">
      <c r="A38" s="4"/>
      <c r="B38" s="11"/>
      <c r="C38" s="12" t="s">
        <v>21</v>
      </c>
      <c r="D38" s="13"/>
      <c r="E38" s="14"/>
      <c r="F38" s="14"/>
      <c r="G38" s="14"/>
      <c r="H38" s="8"/>
      <c r="I38" s="15">
        <f>H38*2</f>
        <v>0</v>
      </c>
    </row>
    <row r="39" spans="1:9" ht="20.100000000000001" customHeight="1" x14ac:dyDescent="0.25">
      <c r="A39" s="4"/>
      <c r="B39" s="11"/>
      <c r="C39" s="12" t="s">
        <v>22</v>
      </c>
      <c r="D39" s="13"/>
      <c r="E39" s="14"/>
      <c r="F39" s="14"/>
      <c r="G39" s="14"/>
      <c r="H39" s="8"/>
      <c r="I39" s="15">
        <f>H39*0</f>
        <v>0</v>
      </c>
    </row>
    <row r="40" spans="1:9" ht="20.100000000000001" customHeight="1" x14ac:dyDescent="0.25">
      <c r="A40" s="4"/>
      <c r="B40" s="67" t="s">
        <v>25</v>
      </c>
      <c r="C40" s="78"/>
      <c r="D40" s="78"/>
      <c r="E40" s="78"/>
      <c r="F40" s="78"/>
      <c r="G40" s="78"/>
      <c r="H40" s="78"/>
      <c r="I40" s="69"/>
    </row>
    <row r="41" spans="1:9" ht="20.100000000000001" customHeight="1" x14ac:dyDescent="0.25">
      <c r="A41" s="4"/>
      <c r="B41" s="11"/>
      <c r="C41" s="12" t="s">
        <v>21</v>
      </c>
      <c r="D41" s="13"/>
      <c r="E41" s="14"/>
      <c r="F41" s="14"/>
      <c r="G41" s="14"/>
      <c r="H41" s="8"/>
      <c r="I41" s="15">
        <f>H41*1</f>
        <v>0</v>
      </c>
    </row>
    <row r="42" spans="1:9" ht="20.100000000000001" customHeight="1" x14ac:dyDescent="0.25">
      <c r="A42" s="4"/>
      <c r="B42" s="11"/>
      <c r="C42" s="12" t="s">
        <v>22</v>
      </c>
      <c r="D42" s="13"/>
      <c r="E42" s="14"/>
      <c r="F42" s="14"/>
      <c r="G42" s="14"/>
      <c r="H42" s="8"/>
      <c r="I42" s="15">
        <f>H42*0</f>
        <v>0</v>
      </c>
    </row>
    <row r="43" spans="1:9" ht="20.100000000000001" customHeight="1" x14ac:dyDescent="0.25">
      <c r="A43" s="4"/>
      <c r="B43" s="67" t="s">
        <v>96</v>
      </c>
      <c r="C43" s="78"/>
      <c r="D43" s="78"/>
      <c r="E43" s="78"/>
      <c r="F43" s="78"/>
      <c r="G43" s="78"/>
      <c r="H43" s="78"/>
      <c r="I43" s="69"/>
    </row>
    <row r="44" spans="1:9" ht="20.100000000000001" customHeight="1" x14ac:dyDescent="0.25">
      <c r="A44" s="4"/>
      <c r="B44" s="11"/>
      <c r="C44" s="12" t="s">
        <v>21</v>
      </c>
      <c r="D44" s="13"/>
      <c r="E44" s="14"/>
      <c r="F44" s="14"/>
      <c r="G44" s="14"/>
      <c r="H44" s="8"/>
      <c r="I44" s="15">
        <f>H44*0</f>
        <v>0</v>
      </c>
    </row>
    <row r="45" spans="1:9" ht="20.100000000000001" customHeight="1" x14ac:dyDescent="0.25">
      <c r="A45" s="4"/>
      <c r="B45" s="11"/>
      <c r="C45" s="12" t="s">
        <v>22</v>
      </c>
      <c r="D45" s="13"/>
      <c r="E45" s="14"/>
      <c r="F45" s="14"/>
      <c r="G45" s="14"/>
      <c r="H45" s="8"/>
      <c r="I45" s="15">
        <f>H45*1</f>
        <v>0</v>
      </c>
    </row>
    <row r="46" spans="1:9" ht="20.100000000000001" customHeight="1" x14ac:dyDescent="0.25">
      <c r="A46" s="4"/>
      <c r="B46" s="79" t="s">
        <v>27</v>
      </c>
      <c r="C46" s="80"/>
      <c r="D46" s="80"/>
      <c r="E46" s="80"/>
      <c r="F46" s="80"/>
      <c r="G46" s="80"/>
      <c r="H46" s="80"/>
      <c r="I46" s="81"/>
    </row>
    <row r="47" spans="1:9" ht="20.100000000000001" customHeight="1" x14ac:dyDescent="0.25">
      <c r="A47" s="4"/>
      <c r="B47" s="11"/>
      <c r="C47" s="12" t="s">
        <v>91</v>
      </c>
      <c r="D47" s="13"/>
      <c r="E47" s="14"/>
      <c r="F47" s="14"/>
      <c r="G47" s="14"/>
      <c r="H47" s="8"/>
      <c r="I47" s="15">
        <f>H47*3</f>
        <v>0</v>
      </c>
    </row>
    <row r="48" spans="1:9" ht="20.100000000000001" customHeight="1" x14ac:dyDescent="0.25">
      <c r="A48" s="4"/>
      <c r="B48" s="11"/>
      <c r="C48" s="52" t="s">
        <v>21</v>
      </c>
      <c r="D48" s="53"/>
      <c r="E48" s="14"/>
      <c r="F48" s="14"/>
      <c r="G48" s="14"/>
      <c r="H48" s="8"/>
      <c r="I48" s="15">
        <f>H48*2</f>
        <v>0</v>
      </c>
    </row>
    <row r="49" spans="1:9" ht="20.100000000000001" customHeight="1" x14ac:dyDescent="0.25">
      <c r="A49" s="4"/>
      <c r="B49" s="11"/>
      <c r="C49" s="12" t="s">
        <v>22</v>
      </c>
      <c r="D49" s="13"/>
      <c r="E49" s="14"/>
      <c r="F49" s="14"/>
      <c r="G49" s="14"/>
      <c r="H49" s="8"/>
      <c r="I49" s="15">
        <f>H49*0</f>
        <v>0</v>
      </c>
    </row>
    <row r="50" spans="1:9" ht="20.100000000000001" customHeight="1" x14ac:dyDescent="0.25">
      <c r="A50" s="4"/>
      <c r="B50" s="67" t="s">
        <v>28</v>
      </c>
      <c r="C50" s="78"/>
      <c r="D50" s="78"/>
      <c r="E50" s="78"/>
      <c r="F50" s="78"/>
      <c r="G50" s="78"/>
      <c r="H50" s="78"/>
      <c r="I50" s="69"/>
    </row>
    <row r="51" spans="1:9" ht="33" customHeight="1" x14ac:dyDescent="0.25">
      <c r="A51" s="4"/>
      <c r="B51" s="11"/>
      <c r="C51" s="82" t="s">
        <v>29</v>
      </c>
      <c r="D51" s="82"/>
      <c r="E51" s="14"/>
      <c r="F51" s="14"/>
      <c r="G51" s="14"/>
      <c r="H51" s="8"/>
      <c r="I51" s="16"/>
    </row>
    <row r="52" spans="1:9" ht="20.100000000000001" customHeight="1" x14ac:dyDescent="0.25">
      <c r="A52" s="4"/>
      <c r="B52" s="67" t="s">
        <v>30</v>
      </c>
      <c r="C52" s="78"/>
      <c r="D52" s="78"/>
      <c r="E52" s="78"/>
      <c r="F52" s="78"/>
      <c r="G52" s="78"/>
      <c r="H52" s="78"/>
      <c r="I52" s="69"/>
    </row>
    <row r="53" spans="1:9" ht="20.100000000000001" customHeight="1" x14ac:dyDescent="0.25">
      <c r="A53" s="4"/>
      <c r="B53" s="11"/>
      <c r="C53" s="76" t="s">
        <v>31</v>
      </c>
      <c r="D53" s="76"/>
      <c r="E53" s="14"/>
      <c r="F53" s="14"/>
      <c r="G53" s="14"/>
      <c r="H53" s="17"/>
      <c r="I53" s="18"/>
    </row>
    <row r="54" spans="1:9" ht="20.100000000000001" customHeight="1" x14ac:dyDescent="0.25">
      <c r="A54" s="4"/>
      <c r="B54" s="11"/>
      <c r="C54" s="12" t="s">
        <v>32</v>
      </c>
      <c r="D54" s="12"/>
      <c r="E54" s="14"/>
      <c r="F54" s="14"/>
      <c r="G54" s="14"/>
      <c r="H54" s="19" t="e">
        <f>H53/H51</f>
        <v>#DIV/0!</v>
      </c>
      <c r="I54" s="20" t="e">
        <f>MIN(4, (1100/H54))</f>
        <v>#DIV/0!</v>
      </c>
    </row>
    <row r="55" spans="1:9" ht="20.100000000000001" customHeight="1" x14ac:dyDescent="0.25">
      <c r="A55" s="4"/>
      <c r="B55" s="67" t="s">
        <v>33</v>
      </c>
      <c r="C55" s="78"/>
      <c r="D55" s="78"/>
      <c r="E55" s="78"/>
      <c r="F55" s="78"/>
      <c r="G55" s="78"/>
      <c r="H55" s="78"/>
      <c r="I55" s="69"/>
    </row>
    <row r="56" spans="1:9" ht="20.100000000000001" customHeight="1" x14ac:dyDescent="0.25">
      <c r="A56" s="4"/>
      <c r="B56" s="11"/>
      <c r="C56" s="12" t="s">
        <v>34</v>
      </c>
      <c r="D56" s="13"/>
      <c r="E56" s="14"/>
      <c r="F56" s="14"/>
      <c r="G56" s="14"/>
      <c r="H56" s="8"/>
      <c r="I56" s="15">
        <f>H56*0</f>
        <v>0</v>
      </c>
    </row>
    <row r="57" spans="1:9" ht="20.100000000000001" customHeight="1" x14ac:dyDescent="0.25">
      <c r="A57" s="4"/>
      <c r="B57" s="11"/>
      <c r="C57" s="12" t="s">
        <v>35</v>
      </c>
      <c r="D57" s="13"/>
      <c r="E57" s="14"/>
      <c r="F57" s="14"/>
      <c r="G57" s="14"/>
      <c r="H57" s="8"/>
      <c r="I57" s="15">
        <f>H57*1</f>
        <v>0</v>
      </c>
    </row>
    <row r="58" spans="1:9" ht="20.100000000000001" customHeight="1" x14ac:dyDescent="0.25">
      <c r="A58" s="4"/>
      <c r="B58" s="11"/>
      <c r="C58" s="12" t="s">
        <v>36</v>
      </c>
      <c r="D58" s="13"/>
      <c r="E58" s="14"/>
      <c r="F58" s="14"/>
      <c r="G58" s="14"/>
      <c r="H58" s="8"/>
      <c r="I58" s="15">
        <f>H58*2</f>
        <v>0</v>
      </c>
    </row>
    <row r="59" spans="1:9" ht="20.100000000000001" customHeight="1" x14ac:dyDescent="0.25">
      <c r="A59" s="4"/>
      <c r="B59" s="67" t="s">
        <v>37</v>
      </c>
      <c r="C59" s="78"/>
      <c r="D59" s="78"/>
      <c r="E59" s="78"/>
      <c r="F59" s="78"/>
      <c r="G59" s="78"/>
      <c r="H59" s="78"/>
      <c r="I59" s="69"/>
    </row>
    <row r="60" spans="1:9" ht="20.100000000000001" customHeight="1" x14ac:dyDescent="0.25">
      <c r="A60" s="4"/>
      <c r="B60" s="11"/>
      <c r="C60" s="12" t="s">
        <v>21</v>
      </c>
      <c r="D60" s="13"/>
      <c r="E60" s="14"/>
      <c r="F60" s="14"/>
      <c r="G60" s="14"/>
      <c r="H60" s="8"/>
      <c r="I60" s="15">
        <f>H60*1</f>
        <v>0</v>
      </c>
    </row>
    <row r="61" spans="1:9" ht="20.100000000000001" customHeight="1" x14ac:dyDescent="0.25">
      <c r="A61" s="4"/>
      <c r="B61" s="11"/>
      <c r="C61" s="12" t="s">
        <v>22</v>
      </c>
      <c r="D61" s="13"/>
      <c r="E61" s="14"/>
      <c r="F61" s="14"/>
      <c r="G61" s="14"/>
      <c r="H61" s="8"/>
      <c r="I61" s="15">
        <f>H61*0</f>
        <v>0</v>
      </c>
    </row>
    <row r="62" spans="1:9" ht="20.100000000000001" customHeight="1" x14ac:dyDescent="0.25">
      <c r="A62" s="4"/>
      <c r="B62" s="67" t="s">
        <v>38</v>
      </c>
      <c r="C62" s="78"/>
      <c r="D62" s="78"/>
      <c r="E62" s="78"/>
      <c r="F62" s="78"/>
      <c r="G62" s="78"/>
      <c r="H62" s="78"/>
      <c r="I62" s="69"/>
    </row>
    <row r="63" spans="1:9" ht="20.100000000000001" customHeight="1" x14ac:dyDescent="0.25">
      <c r="A63" s="4"/>
      <c r="B63" s="11"/>
      <c r="C63" s="12" t="s">
        <v>39</v>
      </c>
      <c r="D63" s="13"/>
      <c r="E63" s="14"/>
      <c r="F63" s="14"/>
      <c r="G63" s="14"/>
      <c r="H63" s="8"/>
      <c r="I63" s="15">
        <f>H63*2</f>
        <v>0</v>
      </c>
    </row>
    <row r="64" spans="1:9" ht="20.100000000000001" customHeight="1" x14ac:dyDescent="0.25">
      <c r="A64" s="4"/>
      <c r="B64" s="11"/>
      <c r="C64" s="76" t="s">
        <v>40</v>
      </c>
      <c r="D64" s="76"/>
      <c r="E64" s="14"/>
      <c r="F64" s="14"/>
      <c r="G64" s="14"/>
      <c r="H64" s="8"/>
      <c r="I64" s="15">
        <f>H64*1</f>
        <v>0</v>
      </c>
    </row>
    <row r="65" spans="1:9" ht="20.100000000000001" customHeight="1" x14ac:dyDescent="0.25">
      <c r="A65" s="4"/>
      <c r="B65" s="11"/>
      <c r="C65" s="76" t="s">
        <v>41</v>
      </c>
      <c r="D65" s="76"/>
      <c r="E65" s="14"/>
      <c r="F65" s="14"/>
      <c r="G65" s="14"/>
      <c r="H65" s="8"/>
      <c r="I65" s="15">
        <f>H65*0</f>
        <v>0</v>
      </c>
    </row>
    <row r="66" spans="1:9" ht="20.100000000000001" customHeight="1" x14ac:dyDescent="0.25">
      <c r="A66" s="4"/>
      <c r="B66" s="67" t="s">
        <v>42</v>
      </c>
      <c r="C66" s="78"/>
      <c r="D66" s="78"/>
      <c r="E66" s="78"/>
      <c r="F66" s="78"/>
      <c r="G66" s="78"/>
      <c r="H66" s="78"/>
      <c r="I66" s="69"/>
    </row>
    <row r="67" spans="1:9" ht="20.100000000000001" customHeight="1" x14ac:dyDescent="0.25">
      <c r="A67" s="4"/>
      <c r="B67" s="21"/>
      <c r="C67" s="76" t="s">
        <v>43</v>
      </c>
      <c r="D67" s="76"/>
      <c r="E67" s="13"/>
      <c r="F67" s="13"/>
      <c r="G67" s="13"/>
      <c r="H67" s="8"/>
      <c r="I67" s="15">
        <f>H67*0</f>
        <v>0</v>
      </c>
    </row>
    <row r="68" spans="1:9" ht="20.100000000000001" customHeight="1" x14ac:dyDescent="0.25">
      <c r="A68" s="4"/>
      <c r="B68" s="21"/>
      <c r="C68" s="12" t="s">
        <v>44</v>
      </c>
      <c r="D68" s="12"/>
      <c r="E68" s="13"/>
      <c r="F68" s="13"/>
      <c r="G68" s="13"/>
      <c r="H68" s="8"/>
      <c r="I68" s="15">
        <f>H68*1</f>
        <v>0</v>
      </c>
    </row>
    <row r="69" spans="1:9" ht="20.100000000000001" customHeight="1" x14ac:dyDescent="0.25">
      <c r="A69" s="4"/>
      <c r="B69" s="11"/>
      <c r="C69" s="12" t="s">
        <v>45</v>
      </c>
      <c r="D69" s="12"/>
      <c r="E69" s="14"/>
      <c r="F69" s="14"/>
      <c r="G69" s="14"/>
      <c r="H69" s="8"/>
      <c r="I69" s="15">
        <f>H69*2</f>
        <v>0</v>
      </c>
    </row>
    <row r="70" spans="1:9" ht="20.100000000000001" customHeight="1" x14ac:dyDescent="0.25">
      <c r="A70" s="4"/>
      <c r="B70" s="11"/>
      <c r="C70" s="12" t="s">
        <v>46</v>
      </c>
      <c r="D70" s="12"/>
      <c r="E70" s="14"/>
      <c r="F70" s="14"/>
      <c r="G70" s="14"/>
      <c r="H70" s="8"/>
      <c r="I70" s="15">
        <f>H70*3</f>
        <v>0</v>
      </c>
    </row>
    <row r="71" spans="1:9" ht="20.100000000000001" customHeight="1" x14ac:dyDescent="0.3">
      <c r="A71" s="9"/>
      <c r="B71" s="72" t="s">
        <v>94</v>
      </c>
      <c r="C71" s="73"/>
      <c r="D71" s="73"/>
      <c r="E71" s="73"/>
      <c r="F71" s="73"/>
      <c r="G71" s="73"/>
      <c r="H71" s="73"/>
      <c r="I71" s="10" t="e">
        <f>MIN(25, SUM(I32:I70)-I53)*40/20</f>
        <v>#DIV/0!</v>
      </c>
    </row>
    <row r="72" spans="1:9" ht="20.100000000000001" customHeight="1" x14ac:dyDescent="0.25"/>
    <row r="73" spans="1:9" ht="20.100000000000001" customHeight="1" x14ac:dyDescent="0.25">
      <c r="A73" s="58" t="s">
        <v>98</v>
      </c>
      <c r="B73" s="58"/>
      <c r="C73" s="58"/>
      <c r="D73" s="58"/>
      <c r="E73" s="58"/>
      <c r="F73" s="58"/>
      <c r="G73" s="58"/>
      <c r="H73" s="58"/>
      <c r="I73" s="58"/>
    </row>
    <row r="74" spans="1:9" ht="20.100000000000001" customHeight="1" x14ac:dyDescent="0.25">
      <c r="A74" s="4"/>
      <c r="B74" s="74" t="s">
        <v>19</v>
      </c>
      <c r="C74" s="74"/>
      <c r="D74" s="74"/>
      <c r="E74" s="74"/>
      <c r="F74" s="74"/>
      <c r="G74" s="74"/>
      <c r="H74" s="74"/>
      <c r="I74" s="74"/>
    </row>
    <row r="75" spans="1:9" ht="20.100000000000001" customHeight="1" x14ac:dyDescent="0.25">
      <c r="B75" s="85" t="s">
        <v>47</v>
      </c>
      <c r="C75" s="86"/>
      <c r="D75" s="86"/>
      <c r="E75" s="86"/>
      <c r="F75" s="86"/>
      <c r="G75" s="86"/>
      <c r="H75" s="86"/>
      <c r="I75" s="87"/>
    </row>
    <row r="76" spans="1:9" ht="20.100000000000001" customHeight="1" x14ac:dyDescent="0.25">
      <c r="B76" s="22"/>
      <c r="C76" s="23" t="s">
        <v>21</v>
      </c>
      <c r="D76" s="23"/>
      <c r="E76" s="23"/>
      <c r="F76" s="23"/>
      <c r="G76" s="24"/>
      <c r="H76" s="8"/>
      <c r="I76" s="25">
        <f>H76*4</f>
        <v>0</v>
      </c>
    </row>
    <row r="77" spans="1:9" ht="20.100000000000001" customHeight="1" x14ac:dyDescent="0.25">
      <c r="B77" s="26"/>
      <c r="C77" s="23" t="s">
        <v>22</v>
      </c>
      <c r="D77" s="27"/>
      <c r="E77" s="27"/>
      <c r="F77" s="27"/>
      <c r="G77" s="28"/>
      <c r="H77" s="8"/>
      <c r="I77" s="25">
        <f>H77*0</f>
        <v>0</v>
      </c>
    </row>
    <row r="78" spans="1:9" ht="20.100000000000001" customHeight="1" x14ac:dyDescent="0.25">
      <c r="B78" s="85" t="s">
        <v>95</v>
      </c>
      <c r="C78" s="86"/>
      <c r="D78" s="86"/>
      <c r="E78" s="86"/>
      <c r="F78" s="86"/>
      <c r="G78" s="86"/>
      <c r="H78" s="86"/>
      <c r="I78" s="87"/>
    </row>
    <row r="79" spans="1:9" ht="20.100000000000001" customHeight="1" x14ac:dyDescent="0.25">
      <c r="B79" s="22"/>
      <c r="C79" s="23" t="s">
        <v>21</v>
      </c>
      <c r="D79" s="23"/>
      <c r="E79" s="23"/>
      <c r="F79" s="23"/>
      <c r="G79" s="24"/>
      <c r="H79" s="8"/>
      <c r="I79" s="25">
        <f>H79*6</f>
        <v>0</v>
      </c>
    </row>
    <row r="80" spans="1:9" ht="20.100000000000001" customHeight="1" x14ac:dyDescent="0.25">
      <c r="B80" s="26"/>
      <c r="C80" s="23" t="s">
        <v>22</v>
      </c>
      <c r="D80" s="27"/>
      <c r="E80" s="27"/>
      <c r="F80" s="27"/>
      <c r="G80" s="28"/>
      <c r="H80" s="8"/>
      <c r="I80" s="25">
        <f>H80*0</f>
        <v>0</v>
      </c>
    </row>
    <row r="81" spans="1:9" ht="20.100000000000001" customHeight="1" x14ac:dyDescent="0.25">
      <c r="B81" s="88" t="s">
        <v>49</v>
      </c>
      <c r="C81" s="89"/>
      <c r="D81" s="89"/>
      <c r="E81" s="89"/>
      <c r="F81" s="89"/>
      <c r="G81" s="90"/>
      <c r="H81" s="29">
        <v>10</v>
      </c>
      <c r="I81" s="30">
        <f>MIN(H81, (I76+I77+I79+I80))</f>
        <v>0</v>
      </c>
    </row>
    <row r="82" spans="1:9" ht="20.100000000000001" customHeight="1" x14ac:dyDescent="0.25">
      <c r="A82" s="4"/>
      <c r="B82" s="83" t="s">
        <v>50</v>
      </c>
      <c r="C82" s="83"/>
      <c r="D82" s="83"/>
      <c r="E82" s="83"/>
      <c r="F82" s="83"/>
      <c r="G82" s="83"/>
      <c r="H82" s="84" t="s">
        <v>51</v>
      </c>
      <c r="I82" s="84" t="s">
        <v>52</v>
      </c>
    </row>
    <row r="83" spans="1:9" ht="20.100000000000001" customHeight="1" x14ac:dyDescent="0.25">
      <c r="B83" s="31"/>
      <c r="C83" s="32" t="s">
        <v>53</v>
      </c>
      <c r="D83" s="32"/>
      <c r="E83" s="33"/>
      <c r="F83" s="33"/>
      <c r="G83" s="34"/>
      <c r="H83" s="35"/>
      <c r="I83" s="36">
        <f>H83*0.5</f>
        <v>0</v>
      </c>
    </row>
    <row r="84" spans="1:9" ht="20.100000000000001" customHeight="1" x14ac:dyDescent="0.25">
      <c r="B84" s="31"/>
      <c r="C84" s="32" t="s">
        <v>54</v>
      </c>
      <c r="D84" s="33"/>
      <c r="E84" s="33"/>
      <c r="F84" s="33"/>
      <c r="G84" s="34"/>
      <c r="H84" s="37"/>
      <c r="I84" s="36">
        <f>H84*1.5</f>
        <v>0</v>
      </c>
    </row>
    <row r="85" spans="1:9" ht="20.100000000000001" customHeight="1" x14ac:dyDescent="0.25">
      <c r="B85" s="38"/>
      <c r="C85" s="39" t="s">
        <v>55</v>
      </c>
      <c r="D85" s="40"/>
      <c r="E85" s="40"/>
      <c r="F85" s="40"/>
      <c r="G85" s="41"/>
      <c r="H85" s="37"/>
      <c r="I85" s="36">
        <f>H85*2.5</f>
        <v>0</v>
      </c>
    </row>
    <row r="86" spans="1:9" ht="20.100000000000001" customHeight="1" x14ac:dyDescent="0.25">
      <c r="B86" s="88" t="s">
        <v>49</v>
      </c>
      <c r="C86" s="89"/>
      <c r="D86" s="89"/>
      <c r="E86" s="89"/>
      <c r="F86" s="89"/>
      <c r="G86" s="90"/>
      <c r="H86" s="29">
        <v>10</v>
      </c>
      <c r="I86" s="30">
        <f>MIN(H86, SUM(I83:I85))</f>
        <v>0</v>
      </c>
    </row>
    <row r="87" spans="1:9" ht="20.100000000000001" customHeight="1" x14ac:dyDescent="0.25">
      <c r="A87" s="4"/>
      <c r="B87" s="83" t="s">
        <v>56</v>
      </c>
      <c r="C87" s="83"/>
      <c r="D87" s="83"/>
      <c r="E87" s="83"/>
      <c r="F87" s="83"/>
      <c r="G87" s="83"/>
      <c r="H87" s="84" t="s">
        <v>51</v>
      </c>
      <c r="I87" s="84" t="s">
        <v>52</v>
      </c>
    </row>
    <row r="88" spans="1:9" ht="20.100000000000001" customHeight="1" x14ac:dyDescent="0.25">
      <c r="B88" s="31"/>
      <c r="C88" s="32" t="s">
        <v>57</v>
      </c>
      <c r="D88" s="33"/>
      <c r="E88" s="33"/>
      <c r="F88" s="33"/>
      <c r="G88" s="34"/>
      <c r="H88" s="37"/>
      <c r="I88" s="36">
        <f>H88*1</f>
        <v>0</v>
      </c>
    </row>
    <row r="89" spans="1:9" ht="20.100000000000001" customHeight="1" x14ac:dyDescent="0.25">
      <c r="B89" s="31"/>
      <c r="C89" s="32" t="s">
        <v>58</v>
      </c>
      <c r="D89" s="33"/>
      <c r="E89" s="33"/>
      <c r="F89" s="33"/>
      <c r="G89" s="34"/>
      <c r="H89" s="37"/>
      <c r="I89" s="36">
        <f>H89*3</f>
        <v>0</v>
      </c>
    </row>
    <row r="90" spans="1:9" ht="20.100000000000001" customHeight="1" x14ac:dyDescent="0.25">
      <c r="B90" s="38"/>
      <c r="C90" s="39" t="s">
        <v>59</v>
      </c>
      <c r="D90" s="40"/>
      <c r="E90" s="40"/>
      <c r="F90" s="40"/>
      <c r="G90" s="41"/>
      <c r="H90" s="37"/>
      <c r="I90" s="36">
        <f>H90*5</f>
        <v>0</v>
      </c>
    </row>
    <row r="91" spans="1:9" ht="20.100000000000001" customHeight="1" x14ac:dyDescent="0.25">
      <c r="B91" s="88" t="s">
        <v>49</v>
      </c>
      <c r="C91" s="89"/>
      <c r="D91" s="89"/>
      <c r="E91" s="89"/>
      <c r="F91" s="89"/>
      <c r="G91" s="90"/>
      <c r="H91" s="29">
        <v>15</v>
      </c>
      <c r="I91" s="30">
        <f>MIN(H91, SUM(I88:I90))</f>
        <v>0</v>
      </c>
    </row>
    <row r="92" spans="1:9" ht="20.100000000000001" customHeight="1" x14ac:dyDescent="0.25">
      <c r="A92" s="4"/>
      <c r="B92" s="91" t="s">
        <v>60</v>
      </c>
      <c r="C92" s="91"/>
      <c r="D92" s="91"/>
      <c r="E92" s="91"/>
      <c r="F92" s="91"/>
      <c r="G92" s="91"/>
      <c r="H92" s="84" t="s">
        <v>51</v>
      </c>
      <c r="I92" s="84" t="s">
        <v>52</v>
      </c>
    </row>
    <row r="93" spans="1:9" ht="20.100000000000001" customHeight="1" x14ac:dyDescent="0.25">
      <c r="B93" s="31"/>
      <c r="C93" s="32" t="s">
        <v>61</v>
      </c>
      <c r="D93" s="33"/>
      <c r="E93" s="33"/>
      <c r="F93" s="33"/>
      <c r="G93" s="34"/>
      <c r="H93" s="37"/>
      <c r="I93" s="36">
        <f>H93*5</f>
        <v>0</v>
      </c>
    </row>
    <row r="94" spans="1:9" ht="20.100000000000001" customHeight="1" x14ac:dyDescent="0.25">
      <c r="B94" s="31"/>
      <c r="C94" s="32" t="s">
        <v>62</v>
      </c>
      <c r="D94" s="33"/>
      <c r="E94" s="33"/>
      <c r="F94" s="33"/>
      <c r="G94" s="34"/>
      <c r="H94" s="37"/>
      <c r="I94" s="36">
        <f>H94*3</f>
        <v>0</v>
      </c>
    </row>
    <row r="95" spans="1:9" ht="20.100000000000001" customHeight="1" x14ac:dyDescent="0.25">
      <c r="B95" s="31"/>
      <c r="C95" s="32" t="s">
        <v>63</v>
      </c>
      <c r="D95" s="33"/>
      <c r="E95" s="33"/>
      <c r="F95" s="33"/>
      <c r="G95" s="34"/>
      <c r="H95" s="37"/>
      <c r="I95" s="36">
        <f>H95*5</f>
        <v>0</v>
      </c>
    </row>
    <row r="96" spans="1:9" ht="20.100000000000001" customHeight="1" x14ac:dyDescent="0.25">
      <c r="B96" s="31"/>
      <c r="C96" s="32" t="s">
        <v>64</v>
      </c>
      <c r="D96" s="33"/>
      <c r="E96" s="33"/>
      <c r="F96" s="33"/>
      <c r="G96" s="34"/>
      <c r="H96" s="37"/>
      <c r="I96" s="36">
        <f>H96*3</f>
        <v>0</v>
      </c>
    </row>
    <row r="97" spans="1:9" ht="20.100000000000001" customHeight="1" x14ac:dyDescent="0.25">
      <c r="B97" s="31"/>
      <c r="C97" s="32" t="s">
        <v>65</v>
      </c>
      <c r="D97" s="42"/>
      <c r="E97" s="33"/>
      <c r="F97" s="33"/>
      <c r="G97" s="34"/>
      <c r="H97" s="37"/>
      <c r="I97" s="36">
        <f>H97*2</f>
        <v>0</v>
      </c>
    </row>
    <row r="98" spans="1:9" ht="20.100000000000001" customHeight="1" x14ac:dyDescent="0.25">
      <c r="B98" s="31"/>
      <c r="C98" s="32" t="s">
        <v>66</v>
      </c>
      <c r="D98" s="33"/>
      <c r="E98" s="42"/>
      <c r="F98" s="33"/>
      <c r="G98" s="34"/>
      <c r="H98" s="37"/>
      <c r="I98" s="36">
        <f>H98*1.5</f>
        <v>0</v>
      </c>
    </row>
    <row r="99" spans="1:9" ht="20.100000000000001" customHeight="1" x14ac:dyDescent="0.25">
      <c r="B99" s="88" t="s">
        <v>49</v>
      </c>
      <c r="C99" s="89"/>
      <c r="D99" s="89"/>
      <c r="E99" s="89"/>
      <c r="F99" s="89"/>
      <c r="G99" s="90"/>
      <c r="H99" s="29">
        <v>15</v>
      </c>
      <c r="I99" s="30">
        <f>MIN(H99, SUM(I93:I98))</f>
        <v>0</v>
      </c>
    </row>
    <row r="100" spans="1:9" ht="20.100000000000001" customHeight="1" x14ac:dyDescent="0.25">
      <c r="A100" s="43"/>
      <c r="B100" s="72" t="s">
        <v>90</v>
      </c>
      <c r="C100" s="73"/>
      <c r="D100" s="73"/>
      <c r="E100" s="73"/>
      <c r="F100" s="73"/>
      <c r="G100" s="73"/>
      <c r="H100" s="73"/>
      <c r="I100" s="44">
        <f>I81+I86+I91+I99</f>
        <v>0</v>
      </c>
    </row>
    <row r="101" spans="1:9" ht="20.100000000000001" customHeight="1" x14ac:dyDescent="0.25"/>
    <row r="102" spans="1:9" ht="20.100000000000001" customHeight="1" x14ac:dyDescent="0.25">
      <c r="B102" s="92" t="s">
        <v>87</v>
      </c>
      <c r="C102" s="93"/>
      <c r="D102" s="93"/>
      <c r="E102" s="93"/>
      <c r="F102" s="93"/>
      <c r="G102" s="93"/>
      <c r="H102" s="93"/>
      <c r="I102" s="45" t="e">
        <f>I100+I71+I27</f>
        <v>#DIV/0!</v>
      </c>
    </row>
  </sheetData>
  <mergeCells count="66">
    <mergeCell ref="B91:G91"/>
    <mergeCell ref="B92:I92"/>
    <mergeCell ref="B99:G99"/>
    <mergeCell ref="B100:H100"/>
    <mergeCell ref="B102:H102"/>
    <mergeCell ref="B87:I87"/>
    <mergeCell ref="C65:D65"/>
    <mergeCell ref="B66:I66"/>
    <mergeCell ref="C67:D67"/>
    <mergeCell ref="B71:H71"/>
    <mergeCell ref="A73:I73"/>
    <mergeCell ref="B74:I74"/>
    <mergeCell ref="B75:I75"/>
    <mergeCell ref="B78:I78"/>
    <mergeCell ref="B81:G81"/>
    <mergeCell ref="B82:I82"/>
    <mergeCell ref="B86:G86"/>
    <mergeCell ref="C64:D64"/>
    <mergeCell ref="B37:I37"/>
    <mergeCell ref="B40:I40"/>
    <mergeCell ref="B43:I43"/>
    <mergeCell ref="B46:I46"/>
    <mergeCell ref="B50:I50"/>
    <mergeCell ref="C51:D51"/>
    <mergeCell ref="B52:I52"/>
    <mergeCell ref="C53:D53"/>
    <mergeCell ref="B55:I55"/>
    <mergeCell ref="B59:I59"/>
    <mergeCell ref="B62:I62"/>
    <mergeCell ref="B34:I34"/>
    <mergeCell ref="B20:C20"/>
    <mergeCell ref="D20:I20"/>
    <mergeCell ref="B21:C21"/>
    <mergeCell ref="D21:I21"/>
    <mergeCell ref="A23:I23"/>
    <mergeCell ref="B25:H25"/>
    <mergeCell ref="B26:H26"/>
    <mergeCell ref="B27:H27"/>
    <mergeCell ref="A29:I29"/>
    <mergeCell ref="B30:I30"/>
    <mergeCell ref="B31:I31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8:C8"/>
    <mergeCell ref="D8:I8"/>
    <mergeCell ref="B9:C9"/>
    <mergeCell ref="D9:I9"/>
    <mergeCell ref="B10:C10"/>
    <mergeCell ref="F10:I10"/>
    <mergeCell ref="B1:I1"/>
    <mergeCell ref="B2:I2"/>
    <mergeCell ref="A3:I3"/>
    <mergeCell ref="A5:I5"/>
    <mergeCell ref="B7:C7"/>
    <mergeCell ref="D7:I7"/>
  </mergeCells>
  <dataValidations count="1">
    <dataValidation type="decimal" errorStyle="warning" operator="greaterThanOrEqual" allowBlank="1" showErrorMessage="1" errorTitle="Preste Atenção" error="Esta célula aceita apenas números inteiros ou decimais!" sqref="H93:H98 H88:H90 H84:H8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7</xdr:col>
                <xdr:colOff>1238250</xdr:colOff>
                <xdr:row>0</xdr:row>
                <xdr:rowOff>95250</xdr:rowOff>
              </from>
              <to>
                <xdr:col>8</xdr:col>
                <xdr:colOff>1323975</xdr:colOff>
                <xdr:row>0</xdr:row>
                <xdr:rowOff>895350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zoomScale="82" zoomScaleNormal="82" workbookViewId="0">
      <selection activeCell="I26" sqref="I26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15.75" x14ac:dyDescent="0.25">
      <c r="A1" s="1"/>
      <c r="B1" s="56"/>
      <c r="C1" s="56"/>
      <c r="D1" s="56"/>
      <c r="E1" s="56"/>
      <c r="F1" s="56"/>
      <c r="G1" s="56"/>
      <c r="H1" s="56"/>
      <c r="I1" s="56"/>
    </row>
    <row r="2" spans="1:9" ht="18.75" x14ac:dyDescent="0.3">
      <c r="A2" s="1"/>
      <c r="B2" s="57" t="s">
        <v>97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6" t="s">
        <v>88</v>
      </c>
      <c r="B3" s="56"/>
      <c r="C3" s="56"/>
      <c r="D3" s="56"/>
      <c r="E3" s="56"/>
      <c r="F3" s="56"/>
      <c r="G3" s="56"/>
      <c r="H3" s="56"/>
      <c r="I3" s="56"/>
    </row>
    <row r="5" spans="1:9" ht="15.75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15.75" x14ac:dyDescent="0.25">
      <c r="B7" s="59" t="s">
        <v>2</v>
      </c>
      <c r="C7" s="59"/>
      <c r="D7" s="60"/>
      <c r="E7" s="61"/>
      <c r="F7" s="61"/>
      <c r="G7" s="61"/>
      <c r="H7" s="61"/>
      <c r="I7" s="62"/>
    </row>
    <row r="8" spans="1:9" ht="15.75" x14ac:dyDescent="0.25">
      <c r="B8" s="59" t="s">
        <v>3</v>
      </c>
      <c r="C8" s="59"/>
      <c r="D8" s="63"/>
      <c r="E8" s="64"/>
      <c r="F8" s="64"/>
      <c r="G8" s="64"/>
      <c r="H8" s="64"/>
      <c r="I8" s="65"/>
    </row>
    <row r="9" spans="1:9" ht="15.75" x14ac:dyDescent="0.25">
      <c r="B9" s="59" t="s">
        <v>4</v>
      </c>
      <c r="C9" s="59"/>
      <c r="D9" s="63"/>
      <c r="E9" s="64"/>
      <c r="F9" s="64"/>
      <c r="G9" s="64"/>
      <c r="H9" s="64"/>
      <c r="I9" s="65"/>
    </row>
    <row r="10" spans="1:9" ht="15.75" x14ac:dyDescent="0.25">
      <c r="B10" s="59" t="s">
        <v>5</v>
      </c>
      <c r="C10" s="59"/>
      <c r="D10" s="6"/>
      <c r="E10" s="7" t="s">
        <v>6</v>
      </c>
      <c r="F10" s="63"/>
      <c r="G10" s="64"/>
      <c r="H10" s="64"/>
      <c r="I10" s="65"/>
    </row>
    <row r="11" spans="1:9" ht="15.75" x14ac:dyDescent="0.25">
      <c r="B11" s="59" t="s">
        <v>7</v>
      </c>
      <c r="C11" s="59"/>
      <c r="D11" s="63"/>
      <c r="E11" s="64"/>
      <c r="F11" s="64"/>
      <c r="G11" s="64"/>
      <c r="H11" s="64"/>
      <c r="I11" s="65"/>
    </row>
    <row r="12" spans="1:9" ht="15.75" x14ac:dyDescent="0.25">
      <c r="B12" s="59" t="s">
        <v>8</v>
      </c>
      <c r="C12" s="59"/>
      <c r="D12" s="63"/>
      <c r="E12" s="64"/>
      <c r="F12" s="64"/>
      <c r="G12" s="64"/>
      <c r="H12" s="64"/>
      <c r="I12" s="65"/>
    </row>
    <row r="13" spans="1:9" ht="15.75" x14ac:dyDescent="0.25">
      <c r="B13" s="59" t="s">
        <v>9</v>
      </c>
      <c r="C13" s="59"/>
      <c r="D13" s="63"/>
      <c r="E13" s="64"/>
      <c r="F13" s="64"/>
      <c r="G13" s="64"/>
      <c r="H13" s="64"/>
      <c r="I13" s="65"/>
    </row>
    <row r="15" spans="1:9" ht="15.75" x14ac:dyDescent="0.25">
      <c r="A15" s="58" t="s">
        <v>10</v>
      </c>
      <c r="B15" s="58"/>
      <c r="C15" s="58"/>
      <c r="D15" s="58"/>
      <c r="E15" s="58"/>
      <c r="F15" s="58"/>
      <c r="G15" s="58"/>
      <c r="H15" s="58"/>
      <c r="I15" s="58"/>
    </row>
    <row r="16" spans="1:9" ht="15.75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15.75" x14ac:dyDescent="0.25">
      <c r="B17" s="66" t="s">
        <v>11</v>
      </c>
      <c r="C17" s="66"/>
      <c r="D17" s="63"/>
      <c r="E17" s="64"/>
      <c r="F17" s="64"/>
      <c r="G17" s="64"/>
      <c r="H17" s="64"/>
      <c r="I17" s="65"/>
    </row>
    <row r="18" spans="1:9" ht="15.75" x14ac:dyDescent="0.25">
      <c r="B18" s="66" t="s">
        <v>12</v>
      </c>
      <c r="C18" s="66"/>
      <c r="D18" s="63"/>
      <c r="E18" s="64"/>
      <c r="F18" s="64"/>
      <c r="G18" s="64"/>
      <c r="H18" s="64"/>
      <c r="I18" s="65"/>
    </row>
    <row r="19" spans="1:9" ht="15.75" x14ac:dyDescent="0.25">
      <c r="B19" s="66" t="s">
        <v>13</v>
      </c>
      <c r="C19" s="66"/>
      <c r="D19" s="63"/>
      <c r="E19" s="64"/>
      <c r="F19" s="64"/>
      <c r="G19" s="64"/>
      <c r="H19" s="64"/>
      <c r="I19" s="65"/>
    </row>
    <row r="20" spans="1:9" ht="15.75" x14ac:dyDescent="0.25">
      <c r="B20" s="66" t="s">
        <v>14</v>
      </c>
      <c r="C20" s="66"/>
      <c r="D20" s="63"/>
      <c r="E20" s="64"/>
      <c r="F20" s="64"/>
      <c r="G20" s="64"/>
      <c r="H20" s="64"/>
      <c r="I20" s="65"/>
    </row>
    <row r="21" spans="1:9" ht="15.75" x14ac:dyDescent="0.25">
      <c r="B21" s="66" t="s">
        <v>15</v>
      </c>
      <c r="C21" s="66"/>
      <c r="D21" s="63"/>
      <c r="E21" s="64"/>
      <c r="F21" s="64"/>
      <c r="G21" s="64"/>
      <c r="H21" s="64"/>
      <c r="I21" s="65"/>
    </row>
    <row r="23" spans="1:9" ht="15.75" x14ac:dyDescent="0.25">
      <c r="A23" s="58" t="s">
        <v>99</v>
      </c>
      <c r="B23" s="58"/>
      <c r="C23" s="58"/>
      <c r="D23" s="58"/>
      <c r="E23" s="58"/>
      <c r="F23" s="58"/>
      <c r="G23" s="58"/>
      <c r="H23" s="58"/>
      <c r="I23" s="58"/>
    </row>
    <row r="24" spans="1:9" ht="15.75" x14ac:dyDescent="0.25">
      <c r="A24" s="4"/>
      <c r="B24" s="74" t="s">
        <v>19</v>
      </c>
      <c r="C24" s="74"/>
      <c r="D24" s="74"/>
      <c r="E24" s="74"/>
      <c r="F24" s="74"/>
      <c r="G24" s="74"/>
      <c r="H24" s="74"/>
      <c r="I24" s="74"/>
    </row>
    <row r="25" spans="1:9" ht="18.75" x14ac:dyDescent="0.25">
      <c r="B25" s="85" t="s">
        <v>17</v>
      </c>
      <c r="C25" s="86"/>
      <c r="D25" s="86"/>
      <c r="E25" s="86"/>
      <c r="F25" s="86"/>
      <c r="G25" s="86"/>
      <c r="H25" s="86"/>
      <c r="I25" s="8"/>
    </row>
    <row r="26" spans="1:9" ht="18.75" x14ac:dyDescent="0.25">
      <c r="B26" s="85" t="s">
        <v>18</v>
      </c>
      <c r="C26" s="86"/>
      <c r="D26" s="86"/>
      <c r="E26" s="86"/>
      <c r="F26" s="86"/>
      <c r="G26" s="86"/>
      <c r="H26" s="86"/>
      <c r="I26" s="8"/>
    </row>
    <row r="27" spans="1:9" ht="18.75" x14ac:dyDescent="0.25">
      <c r="B27" s="72" t="s">
        <v>104</v>
      </c>
      <c r="C27" s="73"/>
      <c r="D27" s="73"/>
      <c r="E27" s="73"/>
      <c r="F27" s="73"/>
      <c r="G27" s="73"/>
      <c r="H27" s="73"/>
      <c r="I27" s="10">
        <f>((I26-I25)*4)/(I26-1)</f>
        <v>0</v>
      </c>
    </row>
    <row r="28" spans="1:9" ht="15.75" hidden="1" x14ac:dyDescent="0.25">
      <c r="B28" s="85" t="s">
        <v>67</v>
      </c>
      <c r="C28" s="86"/>
      <c r="D28" s="86"/>
      <c r="E28" s="86"/>
      <c r="F28" s="86"/>
      <c r="G28" s="86"/>
      <c r="H28" s="86"/>
      <c r="I28" s="87"/>
    </row>
    <row r="29" spans="1:9" ht="18.75" hidden="1" x14ac:dyDescent="0.25">
      <c r="B29" s="22"/>
      <c r="C29" s="23" t="s">
        <v>68</v>
      </c>
      <c r="D29" s="23"/>
      <c r="E29" s="23"/>
      <c r="F29" s="23"/>
      <c r="G29" s="24"/>
      <c r="H29" s="8"/>
      <c r="I29" s="25">
        <f>MIN(6, (1*H29))</f>
        <v>0</v>
      </c>
    </row>
    <row r="30" spans="1:9" ht="15.75" x14ac:dyDescent="0.25">
      <c r="B30" s="85" t="s">
        <v>69</v>
      </c>
      <c r="C30" s="86"/>
      <c r="D30" s="86"/>
      <c r="E30" s="86"/>
      <c r="F30" s="86"/>
      <c r="G30" s="86"/>
      <c r="H30" s="86"/>
      <c r="I30" s="87">
        <f t="shared" ref="I30:I33" si="0">H30*0</f>
        <v>0</v>
      </c>
    </row>
    <row r="31" spans="1:9" ht="18.75" x14ac:dyDescent="0.25">
      <c r="B31" s="22"/>
      <c r="C31" s="12" t="s">
        <v>21</v>
      </c>
      <c r="D31" s="23"/>
      <c r="E31" s="23"/>
      <c r="F31" s="23"/>
      <c r="G31" s="23"/>
      <c r="H31" s="8"/>
      <c r="I31" s="15">
        <f>H31*2</f>
        <v>0</v>
      </c>
    </row>
    <row r="32" spans="1:9" ht="18.75" x14ac:dyDescent="0.25">
      <c r="B32" s="22"/>
      <c r="C32" s="12" t="s">
        <v>22</v>
      </c>
      <c r="D32" s="23"/>
      <c r="E32" s="23"/>
      <c r="F32" s="23"/>
      <c r="G32" s="23"/>
      <c r="H32" s="8"/>
      <c r="I32" s="15">
        <f t="shared" si="0"/>
        <v>0</v>
      </c>
    </row>
    <row r="33" spans="1:9" ht="15.75" x14ac:dyDescent="0.25">
      <c r="B33" s="85" t="s">
        <v>70</v>
      </c>
      <c r="C33" s="86"/>
      <c r="D33" s="86"/>
      <c r="E33" s="86"/>
      <c r="F33" s="86"/>
      <c r="G33" s="86"/>
      <c r="H33" s="86"/>
      <c r="I33" s="87">
        <f t="shared" si="0"/>
        <v>0</v>
      </c>
    </row>
    <row r="34" spans="1:9" ht="15.75" x14ac:dyDescent="0.25">
      <c r="B34" s="22"/>
      <c r="C34" s="94" t="s">
        <v>71</v>
      </c>
      <c r="D34" s="94"/>
      <c r="E34" s="94"/>
      <c r="F34" s="95"/>
      <c r="G34" s="96" t="s">
        <v>72</v>
      </c>
      <c r="H34" s="96"/>
      <c r="I34" s="46" t="s">
        <v>73</v>
      </c>
    </row>
    <row r="35" spans="1:9" ht="18.75" x14ac:dyDescent="0.25">
      <c r="B35" s="22" t="s">
        <v>74</v>
      </c>
      <c r="C35" s="97" t="s">
        <v>101</v>
      </c>
      <c r="D35" s="97"/>
      <c r="E35" s="97"/>
      <c r="F35" s="98"/>
      <c r="G35" s="105"/>
      <c r="H35" s="99"/>
      <c r="I35" s="8"/>
    </row>
    <row r="36" spans="1:9" ht="18.75" x14ac:dyDescent="0.25">
      <c r="B36" s="22" t="s">
        <v>75</v>
      </c>
      <c r="C36" s="100" t="s">
        <v>102</v>
      </c>
      <c r="D36" s="100"/>
      <c r="E36" s="100"/>
      <c r="F36" s="101"/>
      <c r="G36" s="106"/>
      <c r="H36" s="99"/>
      <c r="I36" s="8"/>
    </row>
    <row r="37" spans="1:9" ht="18.75" x14ac:dyDescent="0.25">
      <c r="B37" s="22" t="s">
        <v>76</v>
      </c>
      <c r="C37" s="100" t="s">
        <v>103</v>
      </c>
      <c r="D37" s="100"/>
      <c r="E37" s="100"/>
      <c r="F37" s="101"/>
      <c r="G37" s="105"/>
      <c r="H37" s="99"/>
      <c r="I37" s="8"/>
    </row>
    <row r="38" spans="1:9" ht="18.75" x14ac:dyDescent="0.25">
      <c r="B38" s="22" t="s">
        <v>77</v>
      </c>
      <c r="C38" s="100"/>
      <c r="D38" s="100"/>
      <c r="E38" s="100"/>
      <c r="F38" s="101"/>
      <c r="G38" s="99"/>
      <c r="H38" s="99"/>
      <c r="I38" s="8"/>
    </row>
    <row r="39" spans="1:9" ht="18.75" x14ac:dyDescent="0.25">
      <c r="B39" s="22" t="s">
        <v>78</v>
      </c>
      <c r="C39" s="100"/>
      <c r="D39" s="100"/>
      <c r="E39" s="100"/>
      <c r="F39" s="101"/>
      <c r="G39" s="99"/>
      <c r="H39" s="99"/>
      <c r="I39" s="8"/>
    </row>
    <row r="40" spans="1:9" ht="18.75" x14ac:dyDescent="0.25">
      <c r="B40" s="22" t="s">
        <v>79</v>
      </c>
      <c r="C40" s="100"/>
      <c r="D40" s="100"/>
      <c r="E40" s="100"/>
      <c r="F40" s="101"/>
      <c r="G40" s="99"/>
      <c r="H40" s="99"/>
      <c r="I40" s="8"/>
    </row>
    <row r="41" spans="1:9" ht="18.75" x14ac:dyDescent="0.25">
      <c r="B41" s="22" t="s">
        <v>80</v>
      </c>
      <c r="C41" s="100"/>
      <c r="D41" s="100"/>
      <c r="E41" s="100"/>
      <c r="F41" s="101"/>
      <c r="G41" s="99"/>
      <c r="H41" s="99"/>
      <c r="I41" s="8"/>
    </row>
    <row r="42" spans="1:9" ht="18.75" x14ac:dyDescent="0.25">
      <c r="B42" s="22" t="s">
        <v>81</v>
      </c>
      <c r="C42" s="100"/>
      <c r="D42" s="100"/>
      <c r="E42" s="100"/>
      <c r="F42" s="101"/>
      <c r="G42" s="99"/>
      <c r="H42" s="99"/>
      <c r="I42" s="8"/>
    </row>
    <row r="43" spans="1:9" ht="18.75" x14ac:dyDescent="0.25">
      <c r="B43" s="47" t="s">
        <v>82</v>
      </c>
      <c r="C43" s="100"/>
      <c r="D43" s="100"/>
      <c r="E43" s="100"/>
      <c r="F43" s="101"/>
      <c r="G43" s="102"/>
      <c r="H43" s="101"/>
      <c r="I43" s="8"/>
    </row>
    <row r="44" spans="1:9" ht="18.75" x14ac:dyDescent="0.25">
      <c r="B44" s="47" t="s">
        <v>83</v>
      </c>
      <c r="C44" s="100"/>
      <c r="D44" s="100"/>
      <c r="E44" s="100"/>
      <c r="F44" s="101"/>
      <c r="G44" s="102"/>
      <c r="H44" s="101"/>
      <c r="I44" s="8"/>
    </row>
    <row r="45" spans="1:9" ht="18.75" x14ac:dyDescent="0.25">
      <c r="B45" s="103" t="s">
        <v>84</v>
      </c>
      <c r="C45" s="104"/>
      <c r="D45" s="104"/>
      <c r="E45" s="104"/>
      <c r="F45" s="104"/>
      <c r="G45" s="104"/>
      <c r="H45" s="104"/>
      <c r="I45" s="48" t="e">
        <f>AVERAGE(I35:I44)</f>
        <v>#DIV/0!</v>
      </c>
    </row>
    <row r="46" spans="1:9" ht="15.75" x14ac:dyDescent="0.25">
      <c r="B46" s="103" t="s">
        <v>106</v>
      </c>
      <c r="C46" s="104"/>
      <c r="D46" s="104"/>
      <c r="E46" s="104"/>
      <c r="F46" s="104"/>
      <c r="G46" s="104"/>
      <c r="H46" s="104"/>
      <c r="I46" s="20" t="e">
        <f>I45*4/100</f>
        <v>#DIV/0!</v>
      </c>
    </row>
    <row r="47" spans="1:9" ht="18.75" x14ac:dyDescent="0.3">
      <c r="A47" s="9"/>
      <c r="B47" s="72" t="s">
        <v>105</v>
      </c>
      <c r="C47" s="73"/>
      <c r="D47" s="73"/>
      <c r="E47" s="73"/>
      <c r="F47" s="73"/>
      <c r="G47" s="73"/>
      <c r="H47" s="73"/>
      <c r="I47" s="49" t="e">
        <f>I29+I31+I32+I46</f>
        <v>#DIV/0!</v>
      </c>
    </row>
    <row r="48" spans="1:9" x14ac:dyDescent="0.25">
      <c r="B48" s="50"/>
      <c r="C48" s="50"/>
      <c r="D48" s="50"/>
      <c r="E48" s="50"/>
      <c r="F48" s="50"/>
      <c r="G48" s="50"/>
      <c r="H48" s="50"/>
      <c r="I48" s="50"/>
    </row>
    <row r="49" spans="1:9" ht="15.75" x14ac:dyDescent="0.25">
      <c r="A49" s="58" t="s">
        <v>100</v>
      </c>
      <c r="B49" s="58"/>
      <c r="C49" s="58"/>
      <c r="D49" s="58"/>
      <c r="E49" s="58"/>
      <c r="F49" s="58"/>
      <c r="G49" s="58"/>
      <c r="H49" s="58"/>
      <c r="I49" s="58"/>
    </row>
    <row r="50" spans="1:9" ht="15.75" x14ac:dyDescent="0.25">
      <c r="A50" s="4"/>
      <c r="B50" s="74" t="s">
        <v>19</v>
      </c>
      <c r="C50" s="74"/>
      <c r="D50" s="74"/>
      <c r="E50" s="74"/>
      <c r="F50" s="74"/>
      <c r="G50" s="74"/>
      <c r="H50" s="74"/>
      <c r="I50" s="74"/>
    </row>
    <row r="51" spans="1:9" ht="15.75" x14ac:dyDescent="0.25">
      <c r="A51" s="4"/>
      <c r="B51" s="75" t="s">
        <v>20</v>
      </c>
      <c r="C51" s="68"/>
      <c r="D51" s="68"/>
      <c r="E51" s="68"/>
      <c r="F51" s="68"/>
      <c r="G51" s="68"/>
      <c r="H51" s="68"/>
      <c r="I51" s="69"/>
    </row>
    <row r="52" spans="1:9" ht="18.75" x14ac:dyDescent="0.25">
      <c r="A52" s="4"/>
      <c r="B52" s="11"/>
      <c r="C52" s="12" t="s">
        <v>21</v>
      </c>
      <c r="D52" s="13"/>
      <c r="E52" s="14"/>
      <c r="F52" s="14"/>
      <c r="G52" s="14"/>
      <c r="H52" s="8"/>
      <c r="I52" s="15">
        <f>H52*0</f>
        <v>0</v>
      </c>
    </row>
    <row r="53" spans="1:9" ht="18.75" x14ac:dyDescent="0.25">
      <c r="A53" s="4"/>
      <c r="B53" s="11"/>
      <c r="C53" s="12" t="s">
        <v>22</v>
      </c>
      <c r="D53" s="13"/>
      <c r="E53" s="14"/>
      <c r="F53" s="14"/>
      <c r="G53" s="14"/>
      <c r="H53" s="8"/>
      <c r="I53" s="15">
        <f>H53*2</f>
        <v>0</v>
      </c>
    </row>
    <row r="54" spans="1:9" ht="15.75" x14ac:dyDescent="0.25">
      <c r="A54" s="4"/>
      <c r="B54" s="67" t="s">
        <v>23</v>
      </c>
      <c r="C54" s="68"/>
      <c r="D54" s="68"/>
      <c r="E54" s="68"/>
      <c r="F54" s="68"/>
      <c r="G54" s="68"/>
      <c r="H54" s="68"/>
      <c r="I54" s="69"/>
    </row>
    <row r="55" spans="1:9" ht="18.75" x14ac:dyDescent="0.25">
      <c r="A55" s="4"/>
      <c r="B55" s="11"/>
      <c r="C55" s="12" t="s">
        <v>21</v>
      </c>
      <c r="D55" s="13"/>
      <c r="E55" s="14"/>
      <c r="F55" s="14"/>
      <c r="G55" s="14"/>
      <c r="H55" s="8"/>
      <c r="I55" s="15">
        <f>H55*1</f>
        <v>0</v>
      </c>
    </row>
    <row r="56" spans="1:9" ht="18.75" x14ac:dyDescent="0.25">
      <c r="A56" s="4"/>
      <c r="B56" s="11"/>
      <c r="C56" s="12" t="s">
        <v>22</v>
      </c>
      <c r="D56" s="13"/>
      <c r="E56" s="14"/>
      <c r="F56" s="14"/>
      <c r="G56" s="14"/>
      <c r="H56" s="8"/>
      <c r="I56" s="15">
        <f>H56*0</f>
        <v>0</v>
      </c>
    </row>
    <row r="57" spans="1:9" ht="15.75" x14ac:dyDescent="0.25">
      <c r="A57" s="4"/>
      <c r="B57" s="67" t="s">
        <v>24</v>
      </c>
      <c r="C57" s="77"/>
      <c r="D57" s="77"/>
      <c r="E57" s="77"/>
      <c r="F57" s="77"/>
      <c r="G57" s="77"/>
      <c r="H57" s="77"/>
      <c r="I57" s="69"/>
    </row>
    <row r="58" spans="1:9" ht="18.75" x14ac:dyDescent="0.25">
      <c r="A58" s="4"/>
      <c r="B58" s="11"/>
      <c r="C58" s="12" t="s">
        <v>21</v>
      </c>
      <c r="D58" s="13"/>
      <c r="E58" s="14"/>
      <c r="F58" s="14"/>
      <c r="G58" s="14"/>
      <c r="H58" s="8"/>
      <c r="I58" s="15">
        <f>H58*2</f>
        <v>0</v>
      </c>
    </row>
    <row r="59" spans="1:9" ht="18.75" x14ac:dyDescent="0.25">
      <c r="A59" s="4"/>
      <c r="B59" s="11"/>
      <c r="C59" s="12" t="s">
        <v>22</v>
      </c>
      <c r="D59" s="13"/>
      <c r="E59" s="14"/>
      <c r="F59" s="14"/>
      <c r="G59" s="14"/>
      <c r="H59" s="8"/>
      <c r="I59" s="15">
        <f>H59*0</f>
        <v>0</v>
      </c>
    </row>
    <row r="60" spans="1:9" ht="15.75" x14ac:dyDescent="0.25">
      <c r="A60" s="4"/>
      <c r="B60" s="67" t="s">
        <v>25</v>
      </c>
      <c r="C60" s="78"/>
      <c r="D60" s="78"/>
      <c r="E60" s="78"/>
      <c r="F60" s="78"/>
      <c r="G60" s="78"/>
      <c r="H60" s="78"/>
      <c r="I60" s="69"/>
    </row>
    <row r="61" spans="1:9" ht="18.75" x14ac:dyDescent="0.25">
      <c r="A61" s="4"/>
      <c r="B61" s="11"/>
      <c r="C61" s="12" t="s">
        <v>21</v>
      </c>
      <c r="D61" s="13"/>
      <c r="E61" s="14"/>
      <c r="F61" s="14"/>
      <c r="G61" s="14"/>
      <c r="H61" s="8"/>
      <c r="I61" s="15">
        <f>H61*1</f>
        <v>0</v>
      </c>
    </row>
    <row r="62" spans="1:9" ht="18.75" x14ac:dyDescent="0.25">
      <c r="A62" s="4"/>
      <c r="B62" s="11"/>
      <c r="C62" s="12" t="s">
        <v>22</v>
      </c>
      <c r="D62" s="13"/>
      <c r="E62" s="14"/>
      <c r="F62" s="14"/>
      <c r="G62" s="14"/>
      <c r="H62" s="8"/>
      <c r="I62" s="15">
        <f>H62*0</f>
        <v>0</v>
      </c>
    </row>
    <row r="63" spans="1:9" ht="15.75" x14ac:dyDescent="0.25">
      <c r="A63" s="4"/>
      <c r="B63" s="67" t="s">
        <v>26</v>
      </c>
      <c r="C63" s="78"/>
      <c r="D63" s="78"/>
      <c r="E63" s="78"/>
      <c r="F63" s="78"/>
      <c r="G63" s="78"/>
      <c r="H63" s="78"/>
      <c r="I63" s="69"/>
    </row>
    <row r="64" spans="1:9" ht="18.75" x14ac:dyDescent="0.25">
      <c r="A64" s="4"/>
      <c r="B64" s="11"/>
      <c r="C64" s="12" t="s">
        <v>21</v>
      </c>
      <c r="D64" s="13"/>
      <c r="E64" s="14"/>
      <c r="F64" s="14"/>
      <c r="G64" s="14"/>
      <c r="H64" s="8"/>
      <c r="I64" s="15">
        <f>H64*0</f>
        <v>0</v>
      </c>
    </row>
    <row r="65" spans="1:9" ht="18.75" x14ac:dyDescent="0.25">
      <c r="A65" s="4"/>
      <c r="B65" s="11"/>
      <c r="C65" s="12" t="s">
        <v>22</v>
      </c>
      <c r="D65" s="13"/>
      <c r="E65" s="14"/>
      <c r="F65" s="14"/>
      <c r="G65" s="14"/>
      <c r="H65" s="8"/>
      <c r="I65" s="15">
        <f>H65*1</f>
        <v>0</v>
      </c>
    </row>
    <row r="66" spans="1:9" ht="15.75" x14ac:dyDescent="0.25">
      <c r="A66" s="4"/>
      <c r="B66" s="67" t="s">
        <v>27</v>
      </c>
      <c r="C66" s="78"/>
      <c r="D66" s="78"/>
      <c r="E66" s="78"/>
      <c r="F66" s="78"/>
      <c r="G66" s="78"/>
      <c r="H66" s="78"/>
      <c r="I66" s="69"/>
    </row>
    <row r="67" spans="1:9" ht="18.75" x14ac:dyDescent="0.25">
      <c r="A67" s="4"/>
      <c r="B67" s="11"/>
      <c r="C67" s="12" t="s">
        <v>91</v>
      </c>
      <c r="D67" s="13"/>
      <c r="E67" s="14"/>
      <c r="F67" s="14"/>
      <c r="G67" s="14"/>
      <c r="H67" s="8"/>
      <c r="I67" s="15">
        <f>H67*3</f>
        <v>0</v>
      </c>
    </row>
    <row r="68" spans="1:9" ht="18.75" x14ac:dyDescent="0.25">
      <c r="A68" s="4"/>
      <c r="B68" s="11"/>
      <c r="C68" s="54" t="s">
        <v>21</v>
      </c>
      <c r="D68" s="55"/>
      <c r="E68" s="14"/>
      <c r="F68" s="14"/>
      <c r="G68" s="14"/>
      <c r="H68" s="8"/>
      <c r="I68" s="15">
        <f>H68*2</f>
        <v>0</v>
      </c>
    </row>
    <row r="69" spans="1:9" ht="18.75" x14ac:dyDescent="0.25">
      <c r="A69" s="4"/>
      <c r="B69" s="11"/>
      <c r="C69" s="12" t="s">
        <v>22</v>
      </c>
      <c r="D69" s="13"/>
      <c r="E69" s="14"/>
      <c r="F69" s="14"/>
      <c r="G69" s="14"/>
      <c r="H69" s="8"/>
      <c r="I69" s="15">
        <f>H69*0</f>
        <v>0</v>
      </c>
    </row>
    <row r="70" spans="1:9" ht="15.75" x14ac:dyDescent="0.25">
      <c r="A70" s="4"/>
      <c r="B70" s="67" t="s">
        <v>28</v>
      </c>
      <c r="C70" s="78"/>
      <c r="D70" s="78"/>
      <c r="E70" s="78"/>
      <c r="F70" s="78"/>
      <c r="G70" s="78"/>
      <c r="H70" s="78"/>
      <c r="I70" s="69"/>
    </row>
    <row r="71" spans="1:9" ht="27.75" customHeight="1" x14ac:dyDescent="0.25">
      <c r="A71" s="4"/>
      <c r="B71" s="11"/>
      <c r="C71" s="82" t="s">
        <v>29</v>
      </c>
      <c r="D71" s="82"/>
      <c r="E71" s="14"/>
      <c r="F71" s="14"/>
      <c r="G71" s="14"/>
      <c r="H71" s="8"/>
      <c r="I71" s="16"/>
    </row>
    <row r="72" spans="1:9" ht="15.75" x14ac:dyDescent="0.25">
      <c r="A72" s="4"/>
      <c r="B72" s="67" t="s">
        <v>30</v>
      </c>
      <c r="C72" s="78"/>
      <c r="D72" s="78"/>
      <c r="E72" s="78"/>
      <c r="F72" s="78"/>
      <c r="G72" s="78"/>
      <c r="H72" s="78"/>
      <c r="I72" s="69"/>
    </row>
    <row r="73" spans="1:9" ht="18.75" x14ac:dyDescent="0.25">
      <c r="A73" s="4"/>
      <c r="B73" s="11"/>
      <c r="C73" s="76" t="s">
        <v>31</v>
      </c>
      <c r="D73" s="76"/>
      <c r="E73" s="14"/>
      <c r="F73" s="14"/>
      <c r="G73" s="14"/>
      <c r="H73" s="17"/>
      <c r="I73" s="18">
        <v>4</v>
      </c>
    </row>
    <row r="74" spans="1:9" ht="15.75" x14ac:dyDescent="0.25">
      <c r="A74" s="4"/>
      <c r="B74" s="11"/>
      <c r="C74" s="12" t="s">
        <v>32</v>
      </c>
      <c r="D74" s="12"/>
      <c r="E74" s="14"/>
      <c r="F74" s="14"/>
      <c r="G74" s="14"/>
      <c r="H74" s="19" t="e">
        <f>H73/H71</f>
        <v>#DIV/0!</v>
      </c>
      <c r="I74" s="20" t="e">
        <f>MIN(I73, (1100/H74))</f>
        <v>#DIV/0!</v>
      </c>
    </row>
    <row r="75" spans="1:9" ht="15.75" x14ac:dyDescent="0.25">
      <c r="A75" s="4"/>
      <c r="B75" s="67" t="s">
        <v>33</v>
      </c>
      <c r="C75" s="78"/>
      <c r="D75" s="78"/>
      <c r="E75" s="78"/>
      <c r="F75" s="78"/>
      <c r="G75" s="78"/>
      <c r="H75" s="78"/>
      <c r="I75" s="69"/>
    </row>
    <row r="76" spans="1:9" ht="18.75" x14ac:dyDescent="0.25">
      <c r="A76" s="4"/>
      <c r="B76" s="11"/>
      <c r="C76" s="12" t="s">
        <v>34</v>
      </c>
      <c r="D76" s="13"/>
      <c r="E76" s="14"/>
      <c r="F76" s="14"/>
      <c r="G76" s="14"/>
      <c r="H76" s="8"/>
      <c r="I76" s="15">
        <f>H76*0</f>
        <v>0</v>
      </c>
    </row>
    <row r="77" spans="1:9" ht="18.75" x14ac:dyDescent="0.25">
      <c r="A77" s="4"/>
      <c r="B77" s="11"/>
      <c r="C77" s="12" t="s">
        <v>35</v>
      </c>
      <c r="D77" s="13"/>
      <c r="E77" s="14"/>
      <c r="F77" s="14"/>
      <c r="G77" s="14"/>
      <c r="H77" s="8"/>
      <c r="I77" s="15">
        <f>H77*1</f>
        <v>0</v>
      </c>
    </row>
    <row r="78" spans="1:9" ht="18.75" x14ac:dyDescent="0.25">
      <c r="A78" s="4"/>
      <c r="B78" s="11"/>
      <c r="C78" s="12" t="s">
        <v>36</v>
      </c>
      <c r="D78" s="13"/>
      <c r="E78" s="14"/>
      <c r="F78" s="14"/>
      <c r="G78" s="14"/>
      <c r="H78" s="8"/>
      <c r="I78" s="15">
        <f>H78*2</f>
        <v>0</v>
      </c>
    </row>
    <row r="79" spans="1:9" ht="15.75" x14ac:dyDescent="0.25">
      <c r="A79" s="4"/>
      <c r="B79" s="67" t="s">
        <v>37</v>
      </c>
      <c r="C79" s="78"/>
      <c r="D79" s="78"/>
      <c r="E79" s="78"/>
      <c r="F79" s="78"/>
      <c r="G79" s="78"/>
      <c r="H79" s="78"/>
      <c r="I79" s="69"/>
    </row>
    <row r="80" spans="1:9" ht="18.75" x14ac:dyDescent="0.25">
      <c r="A80" s="4"/>
      <c r="B80" s="11"/>
      <c r="C80" s="12" t="s">
        <v>21</v>
      </c>
      <c r="D80" s="13"/>
      <c r="E80" s="14"/>
      <c r="F80" s="14"/>
      <c r="G80" s="14"/>
      <c r="H80" s="8"/>
      <c r="I80" s="15">
        <f>H80*1</f>
        <v>0</v>
      </c>
    </row>
    <row r="81" spans="1:9" ht="18.75" x14ac:dyDescent="0.25">
      <c r="A81" s="4"/>
      <c r="B81" s="11"/>
      <c r="C81" s="12" t="s">
        <v>22</v>
      </c>
      <c r="D81" s="13"/>
      <c r="E81" s="14"/>
      <c r="F81" s="14"/>
      <c r="G81" s="14"/>
      <c r="H81" s="8"/>
      <c r="I81" s="15">
        <f>H81*0</f>
        <v>0</v>
      </c>
    </row>
    <row r="82" spans="1:9" ht="15.75" x14ac:dyDescent="0.25">
      <c r="A82" s="4"/>
      <c r="B82" s="67" t="s">
        <v>38</v>
      </c>
      <c r="C82" s="78"/>
      <c r="D82" s="78"/>
      <c r="E82" s="78"/>
      <c r="F82" s="78"/>
      <c r="G82" s="78"/>
      <c r="H82" s="78"/>
      <c r="I82" s="69"/>
    </row>
    <row r="83" spans="1:9" ht="18.75" x14ac:dyDescent="0.25">
      <c r="A83" s="4"/>
      <c r="B83" s="11"/>
      <c r="C83" s="12" t="s">
        <v>39</v>
      </c>
      <c r="D83" s="13"/>
      <c r="E83" s="14"/>
      <c r="F83" s="14"/>
      <c r="G83" s="14"/>
      <c r="H83" s="8"/>
      <c r="I83" s="15">
        <f>H83*2</f>
        <v>0</v>
      </c>
    </row>
    <row r="84" spans="1:9" ht="18.75" x14ac:dyDescent="0.25">
      <c r="A84" s="4"/>
      <c r="B84" s="11"/>
      <c r="C84" s="76" t="s">
        <v>40</v>
      </c>
      <c r="D84" s="76"/>
      <c r="E84" s="14"/>
      <c r="F84" s="14"/>
      <c r="G84" s="14"/>
      <c r="H84" s="8"/>
      <c r="I84" s="15">
        <f>H84*1</f>
        <v>0</v>
      </c>
    </row>
    <row r="85" spans="1:9" ht="18.75" x14ac:dyDescent="0.25">
      <c r="A85" s="4"/>
      <c r="B85" s="11"/>
      <c r="C85" s="76" t="s">
        <v>41</v>
      </c>
      <c r="D85" s="76"/>
      <c r="E85" s="14"/>
      <c r="F85" s="14"/>
      <c r="G85" s="14"/>
      <c r="H85" s="8"/>
      <c r="I85" s="15">
        <f>H85*0</f>
        <v>0</v>
      </c>
    </row>
    <row r="86" spans="1:9" ht="15.75" x14ac:dyDescent="0.25">
      <c r="A86" s="4"/>
      <c r="B86" s="67" t="s">
        <v>42</v>
      </c>
      <c r="C86" s="78"/>
      <c r="D86" s="78"/>
      <c r="E86" s="78"/>
      <c r="F86" s="78"/>
      <c r="G86" s="78"/>
      <c r="H86" s="78"/>
      <c r="I86" s="69"/>
    </row>
    <row r="87" spans="1:9" ht="18.75" x14ac:dyDescent="0.25">
      <c r="A87" s="4"/>
      <c r="B87" s="21"/>
      <c r="C87" s="76" t="s">
        <v>43</v>
      </c>
      <c r="D87" s="76"/>
      <c r="E87" s="13"/>
      <c r="F87" s="13"/>
      <c r="G87" s="13"/>
      <c r="H87" s="8"/>
      <c r="I87" s="15">
        <f>H87*0</f>
        <v>0</v>
      </c>
    </row>
    <row r="88" spans="1:9" ht="18.75" x14ac:dyDescent="0.25">
      <c r="A88" s="4"/>
      <c r="B88" s="21"/>
      <c r="C88" s="12" t="s">
        <v>44</v>
      </c>
      <c r="D88" s="12"/>
      <c r="E88" s="13"/>
      <c r="F88" s="13"/>
      <c r="G88" s="13"/>
      <c r="H88" s="8"/>
      <c r="I88" s="15">
        <f>H88*1</f>
        <v>0</v>
      </c>
    </row>
    <row r="89" spans="1:9" ht="18.75" x14ac:dyDescent="0.25">
      <c r="A89" s="4"/>
      <c r="B89" s="11"/>
      <c r="C89" s="12" t="s">
        <v>45</v>
      </c>
      <c r="D89" s="12"/>
      <c r="E89" s="14"/>
      <c r="F89" s="14"/>
      <c r="G89" s="14"/>
      <c r="H89" s="8"/>
      <c r="I89" s="15">
        <f>H89*2</f>
        <v>0</v>
      </c>
    </row>
    <row r="90" spans="1:9" ht="18.75" x14ac:dyDescent="0.25">
      <c r="A90" s="4"/>
      <c r="B90" s="11"/>
      <c r="C90" s="12" t="s">
        <v>46</v>
      </c>
      <c r="D90" s="12"/>
      <c r="E90" s="14"/>
      <c r="F90" s="14"/>
      <c r="G90" s="14"/>
      <c r="H90" s="8"/>
      <c r="I90" s="15">
        <f>H90*3</f>
        <v>0</v>
      </c>
    </row>
    <row r="91" spans="1:9" ht="18.75" x14ac:dyDescent="0.3">
      <c r="A91" s="9"/>
      <c r="B91" s="72" t="s">
        <v>94</v>
      </c>
      <c r="C91" s="73"/>
      <c r="D91" s="73"/>
      <c r="E91" s="73"/>
      <c r="F91" s="73"/>
      <c r="G91" s="73"/>
      <c r="H91" s="73"/>
      <c r="I91" s="10" t="e">
        <f>(SUM(I52:I90)-I73)*30/20</f>
        <v>#DIV/0!</v>
      </c>
    </row>
    <row r="93" spans="1:9" ht="15.75" x14ac:dyDescent="0.25">
      <c r="A93" s="58" t="s">
        <v>89</v>
      </c>
      <c r="B93" s="58"/>
      <c r="C93" s="58"/>
      <c r="D93" s="58"/>
      <c r="E93" s="58"/>
      <c r="F93" s="58"/>
      <c r="G93" s="58"/>
      <c r="H93" s="58"/>
      <c r="I93" s="58"/>
    </row>
    <row r="94" spans="1:9" ht="15.75" x14ac:dyDescent="0.25">
      <c r="A94" s="4"/>
      <c r="B94" s="74" t="s">
        <v>19</v>
      </c>
      <c r="C94" s="74"/>
      <c r="D94" s="74"/>
      <c r="E94" s="74"/>
      <c r="F94" s="74"/>
      <c r="G94" s="74"/>
      <c r="H94" s="74"/>
      <c r="I94" s="74"/>
    </row>
    <row r="95" spans="1:9" ht="15.75" x14ac:dyDescent="0.25">
      <c r="B95" s="85" t="s">
        <v>85</v>
      </c>
      <c r="C95" s="86"/>
      <c r="D95" s="86"/>
      <c r="E95" s="86"/>
      <c r="F95" s="86"/>
      <c r="G95" s="86"/>
      <c r="H95" s="86"/>
      <c r="I95" s="87"/>
    </row>
    <row r="96" spans="1:9" ht="18.75" x14ac:dyDescent="0.25">
      <c r="B96" s="22"/>
      <c r="C96" s="23" t="s">
        <v>86</v>
      </c>
      <c r="D96" s="23"/>
      <c r="E96" s="23"/>
      <c r="F96" s="23"/>
      <c r="G96" s="24"/>
      <c r="H96" s="8"/>
      <c r="I96" s="25">
        <f>MIN(5, (0.5*H96))</f>
        <v>0</v>
      </c>
    </row>
    <row r="97" spans="1:9" ht="15.75" x14ac:dyDescent="0.25">
      <c r="B97" s="85" t="s">
        <v>47</v>
      </c>
      <c r="C97" s="86"/>
      <c r="D97" s="86"/>
      <c r="E97" s="86"/>
      <c r="F97" s="86"/>
      <c r="G97" s="86"/>
      <c r="H97" s="86"/>
      <c r="I97" s="87"/>
    </row>
    <row r="98" spans="1:9" ht="18.75" x14ac:dyDescent="0.25">
      <c r="B98" s="22"/>
      <c r="C98" s="23" t="s">
        <v>21</v>
      </c>
      <c r="D98" s="23"/>
      <c r="E98" s="23"/>
      <c r="F98" s="23"/>
      <c r="G98" s="24"/>
      <c r="H98" s="8"/>
      <c r="I98" s="25">
        <f>H98*2</f>
        <v>0</v>
      </c>
    </row>
    <row r="99" spans="1:9" ht="18.75" x14ac:dyDescent="0.25">
      <c r="B99" s="26"/>
      <c r="C99" s="23" t="s">
        <v>22</v>
      </c>
      <c r="D99" s="27"/>
      <c r="E99" s="27"/>
      <c r="F99" s="27"/>
      <c r="G99" s="28"/>
      <c r="H99" s="8"/>
      <c r="I99" s="25">
        <f>H99*0</f>
        <v>0</v>
      </c>
    </row>
    <row r="100" spans="1:9" ht="15.75" x14ac:dyDescent="0.25">
      <c r="B100" s="85" t="s">
        <v>48</v>
      </c>
      <c r="C100" s="86"/>
      <c r="D100" s="86"/>
      <c r="E100" s="86"/>
      <c r="F100" s="86"/>
      <c r="G100" s="86"/>
      <c r="H100" s="86"/>
      <c r="I100" s="87"/>
    </row>
    <row r="101" spans="1:9" ht="18.75" x14ac:dyDescent="0.25">
      <c r="B101" s="22"/>
      <c r="C101" s="23" t="s">
        <v>21</v>
      </c>
      <c r="D101" s="23"/>
      <c r="E101" s="23"/>
      <c r="F101" s="23"/>
      <c r="G101" s="24"/>
      <c r="H101" s="8"/>
      <c r="I101" s="25">
        <f>H101*1</f>
        <v>0</v>
      </c>
    </row>
    <row r="102" spans="1:9" ht="18.75" x14ac:dyDescent="0.25">
      <c r="B102" s="26"/>
      <c r="C102" s="23" t="s">
        <v>22</v>
      </c>
      <c r="D102" s="27"/>
      <c r="E102" s="27"/>
      <c r="F102" s="27"/>
      <c r="G102" s="28"/>
      <c r="H102" s="8"/>
      <c r="I102" s="25">
        <f>H102*0</f>
        <v>0</v>
      </c>
    </row>
    <row r="103" spans="1:9" ht="15.75" x14ac:dyDescent="0.25">
      <c r="B103" s="88" t="s">
        <v>49</v>
      </c>
      <c r="C103" s="89"/>
      <c r="D103" s="89"/>
      <c r="E103" s="89"/>
      <c r="F103" s="89"/>
      <c r="G103" s="90"/>
      <c r="H103" s="29">
        <v>10</v>
      </c>
      <c r="I103" s="30">
        <f>MIN(H103, (I96+I98+I99+I101+I102))</f>
        <v>0</v>
      </c>
    </row>
    <row r="104" spans="1:9" ht="15.75" x14ac:dyDescent="0.25">
      <c r="A104" s="4"/>
      <c r="B104" s="83" t="s">
        <v>50</v>
      </c>
      <c r="C104" s="83"/>
      <c r="D104" s="83"/>
      <c r="E104" s="83"/>
      <c r="F104" s="83"/>
      <c r="G104" s="83"/>
      <c r="H104" s="84" t="s">
        <v>51</v>
      </c>
      <c r="I104" s="84" t="s">
        <v>52</v>
      </c>
    </row>
    <row r="105" spans="1:9" ht="15.75" x14ac:dyDescent="0.25">
      <c r="B105" s="31"/>
      <c r="C105" s="32" t="s">
        <v>53</v>
      </c>
      <c r="D105" s="32"/>
      <c r="E105" s="33"/>
      <c r="F105" s="33"/>
      <c r="G105" s="34"/>
      <c r="H105" s="35"/>
      <c r="I105" s="36">
        <f>H105*0.5</f>
        <v>0</v>
      </c>
    </row>
    <row r="106" spans="1:9" ht="15.75" x14ac:dyDescent="0.25">
      <c r="B106" s="31"/>
      <c r="C106" s="32" t="s">
        <v>54</v>
      </c>
      <c r="D106" s="33"/>
      <c r="E106" s="33"/>
      <c r="F106" s="33"/>
      <c r="G106" s="34"/>
      <c r="H106" s="37"/>
      <c r="I106" s="36">
        <f>H106*1.5</f>
        <v>0</v>
      </c>
    </row>
    <row r="107" spans="1:9" ht="15.75" x14ac:dyDescent="0.25">
      <c r="B107" s="38"/>
      <c r="C107" s="39" t="s">
        <v>55</v>
      </c>
      <c r="D107" s="40"/>
      <c r="E107" s="40"/>
      <c r="F107" s="40"/>
      <c r="G107" s="41"/>
      <c r="H107" s="37"/>
      <c r="I107" s="36">
        <f>H107*2.5</f>
        <v>0</v>
      </c>
    </row>
    <row r="108" spans="1:9" ht="15.75" x14ac:dyDescent="0.25">
      <c r="B108" s="88" t="s">
        <v>49</v>
      </c>
      <c r="C108" s="89"/>
      <c r="D108" s="89"/>
      <c r="E108" s="89"/>
      <c r="F108" s="89"/>
      <c r="G108" s="90"/>
      <c r="H108" s="29">
        <v>10</v>
      </c>
      <c r="I108" s="30">
        <f>MIN(H108, SUM(I105:I107))</f>
        <v>0</v>
      </c>
    </row>
    <row r="109" spans="1:9" ht="15.75" x14ac:dyDescent="0.25">
      <c r="A109" s="4"/>
      <c r="B109" s="83" t="s">
        <v>56</v>
      </c>
      <c r="C109" s="83"/>
      <c r="D109" s="83"/>
      <c r="E109" s="83"/>
      <c r="F109" s="83"/>
      <c r="G109" s="83"/>
      <c r="H109" s="84" t="s">
        <v>51</v>
      </c>
      <c r="I109" s="84" t="s">
        <v>52</v>
      </c>
    </row>
    <row r="110" spans="1:9" ht="15.75" x14ac:dyDescent="0.25">
      <c r="B110" s="31"/>
      <c r="C110" s="32" t="s">
        <v>57</v>
      </c>
      <c r="D110" s="33"/>
      <c r="E110" s="33"/>
      <c r="F110" s="33"/>
      <c r="G110" s="34"/>
      <c r="H110" s="37"/>
      <c r="I110" s="36">
        <f>H110*1</f>
        <v>0</v>
      </c>
    </row>
    <row r="111" spans="1:9" ht="15.75" x14ac:dyDescent="0.25">
      <c r="B111" s="31"/>
      <c r="C111" s="32" t="s">
        <v>58</v>
      </c>
      <c r="D111" s="33"/>
      <c r="E111" s="33"/>
      <c r="F111" s="33"/>
      <c r="G111" s="34"/>
      <c r="H111" s="37"/>
      <c r="I111" s="36">
        <f>H111*2</f>
        <v>0</v>
      </c>
    </row>
    <row r="112" spans="1:9" ht="15.75" x14ac:dyDescent="0.25">
      <c r="B112" s="38"/>
      <c r="C112" s="39" t="s">
        <v>59</v>
      </c>
      <c r="D112" s="40"/>
      <c r="E112" s="40"/>
      <c r="F112" s="40"/>
      <c r="G112" s="41"/>
      <c r="H112" s="37"/>
      <c r="I112" s="36">
        <f>H112*3</f>
        <v>0</v>
      </c>
    </row>
    <row r="113" spans="1:9" ht="15.75" x14ac:dyDescent="0.25">
      <c r="B113" s="88" t="s">
        <v>49</v>
      </c>
      <c r="C113" s="89"/>
      <c r="D113" s="89"/>
      <c r="E113" s="89"/>
      <c r="F113" s="89"/>
      <c r="G113" s="90"/>
      <c r="H113" s="29">
        <v>15</v>
      </c>
      <c r="I113" s="30">
        <f>MIN(H113, SUM(I110:I112))</f>
        <v>0</v>
      </c>
    </row>
    <row r="114" spans="1:9" ht="15.75" x14ac:dyDescent="0.25">
      <c r="A114" s="4"/>
      <c r="B114" s="91" t="s">
        <v>60</v>
      </c>
      <c r="C114" s="91"/>
      <c r="D114" s="91"/>
      <c r="E114" s="91"/>
      <c r="F114" s="91"/>
      <c r="G114" s="91"/>
      <c r="H114" s="84" t="s">
        <v>51</v>
      </c>
      <c r="I114" s="84" t="s">
        <v>52</v>
      </c>
    </row>
    <row r="115" spans="1:9" ht="15.75" x14ac:dyDescent="0.25">
      <c r="B115" s="31"/>
      <c r="C115" s="32" t="s">
        <v>61</v>
      </c>
      <c r="D115" s="33"/>
      <c r="E115" s="33"/>
      <c r="F115" s="33"/>
      <c r="G115" s="34"/>
      <c r="H115" s="37"/>
      <c r="I115" s="36">
        <f>H115*3</f>
        <v>0</v>
      </c>
    </row>
    <row r="116" spans="1:9" ht="15.75" x14ac:dyDescent="0.25">
      <c r="B116" s="31"/>
      <c r="C116" s="32" t="s">
        <v>62</v>
      </c>
      <c r="D116" s="33"/>
      <c r="E116" s="33"/>
      <c r="F116" s="33"/>
      <c r="G116" s="34"/>
      <c r="H116" s="37"/>
      <c r="I116" s="36">
        <f>H116*2.5</f>
        <v>0</v>
      </c>
    </row>
    <row r="117" spans="1:9" ht="15.75" x14ac:dyDescent="0.25">
      <c r="B117" s="31"/>
      <c r="C117" s="32" t="s">
        <v>63</v>
      </c>
      <c r="D117" s="33"/>
      <c r="E117" s="33"/>
      <c r="F117" s="33"/>
      <c r="G117" s="34"/>
      <c r="H117" s="37"/>
      <c r="I117" s="36">
        <f>H117*3</f>
        <v>0</v>
      </c>
    </row>
    <row r="118" spans="1:9" ht="15.75" x14ac:dyDescent="0.25">
      <c r="B118" s="31"/>
      <c r="C118" s="32" t="s">
        <v>64</v>
      </c>
      <c r="D118" s="33"/>
      <c r="E118" s="33"/>
      <c r="F118" s="33"/>
      <c r="G118" s="34"/>
      <c r="H118" s="37"/>
      <c r="I118" s="36">
        <f>H118*2</f>
        <v>0</v>
      </c>
    </row>
    <row r="119" spans="1:9" ht="15.75" x14ac:dyDescent="0.25">
      <c r="B119" s="31"/>
      <c r="C119" s="32" t="s">
        <v>65</v>
      </c>
      <c r="D119" s="42"/>
      <c r="E119" s="33"/>
      <c r="F119" s="33"/>
      <c r="G119" s="34"/>
      <c r="H119" s="37"/>
      <c r="I119" s="36">
        <f>H119*1.5</f>
        <v>0</v>
      </c>
    </row>
    <row r="120" spans="1:9" ht="15.75" x14ac:dyDescent="0.25">
      <c r="B120" s="31"/>
      <c r="C120" s="32" t="s">
        <v>66</v>
      </c>
      <c r="D120" s="33"/>
      <c r="E120" s="42"/>
      <c r="F120" s="33"/>
      <c r="G120" s="34"/>
      <c r="H120" s="37"/>
      <c r="I120" s="36">
        <f>H120*1</f>
        <v>0</v>
      </c>
    </row>
    <row r="121" spans="1:9" ht="15.75" x14ac:dyDescent="0.25">
      <c r="B121" s="88" t="s">
        <v>49</v>
      </c>
      <c r="C121" s="89"/>
      <c r="D121" s="89"/>
      <c r="E121" s="89"/>
      <c r="F121" s="89"/>
      <c r="G121" s="90"/>
      <c r="H121" s="29">
        <v>15</v>
      </c>
      <c r="I121" s="30">
        <f>MIN(H121, SUM(I115:I120))</f>
        <v>0</v>
      </c>
    </row>
    <row r="122" spans="1:9" ht="18.75" x14ac:dyDescent="0.25">
      <c r="A122" s="43"/>
      <c r="B122" s="72" t="s">
        <v>90</v>
      </c>
      <c r="C122" s="73"/>
      <c r="D122" s="73"/>
      <c r="E122" s="73"/>
      <c r="F122" s="73"/>
      <c r="G122" s="73"/>
      <c r="H122" s="73"/>
      <c r="I122" s="44">
        <f>I108+I113+I121+I103</f>
        <v>0</v>
      </c>
    </row>
    <row r="124" spans="1:9" ht="21" x14ac:dyDescent="0.35">
      <c r="A124" s="51"/>
      <c r="B124" s="92" t="s">
        <v>87</v>
      </c>
      <c r="C124" s="93"/>
      <c r="D124" s="93"/>
      <c r="E124" s="93"/>
      <c r="F124" s="93"/>
      <c r="G124" s="93"/>
      <c r="H124" s="93"/>
      <c r="I124" s="45" t="e">
        <f>I122+I91+I47+I27</f>
        <v>#DIV/0!</v>
      </c>
    </row>
  </sheetData>
  <mergeCells count="96">
    <mergeCell ref="B113:G113"/>
    <mergeCell ref="B114:I114"/>
    <mergeCell ref="B121:G121"/>
    <mergeCell ref="B122:H122"/>
    <mergeCell ref="B124:H124"/>
    <mergeCell ref="B109:I109"/>
    <mergeCell ref="B86:I86"/>
    <mergeCell ref="C87:D87"/>
    <mergeCell ref="B91:H91"/>
    <mergeCell ref="A93:I93"/>
    <mergeCell ref="B94:I94"/>
    <mergeCell ref="B95:I95"/>
    <mergeCell ref="B97:I97"/>
    <mergeCell ref="B100:I100"/>
    <mergeCell ref="B103:G103"/>
    <mergeCell ref="B104:I104"/>
    <mergeCell ref="B108:G108"/>
    <mergeCell ref="C85:D85"/>
    <mergeCell ref="B60:I60"/>
    <mergeCell ref="B63:I63"/>
    <mergeCell ref="B66:I66"/>
    <mergeCell ref="B70:I70"/>
    <mergeCell ref="C71:D71"/>
    <mergeCell ref="B72:I72"/>
    <mergeCell ref="C73:D73"/>
    <mergeCell ref="B75:I75"/>
    <mergeCell ref="B79:I79"/>
    <mergeCell ref="B82:I82"/>
    <mergeCell ref="C84:D84"/>
    <mergeCell ref="B57:I57"/>
    <mergeCell ref="C43:F43"/>
    <mergeCell ref="G43:H43"/>
    <mergeCell ref="C44:F44"/>
    <mergeCell ref="G44:H44"/>
    <mergeCell ref="B45:H45"/>
    <mergeCell ref="B46:H46"/>
    <mergeCell ref="B47:H47"/>
    <mergeCell ref="A49:I49"/>
    <mergeCell ref="B50:I50"/>
    <mergeCell ref="B51:I51"/>
    <mergeCell ref="B54:I54"/>
    <mergeCell ref="C40:F40"/>
    <mergeCell ref="G40:H40"/>
    <mergeCell ref="C41:F41"/>
    <mergeCell ref="G41:H41"/>
    <mergeCell ref="C42:F42"/>
    <mergeCell ref="G42:H42"/>
    <mergeCell ref="C37:F37"/>
    <mergeCell ref="G37:H37"/>
    <mergeCell ref="C38:F38"/>
    <mergeCell ref="G38:H38"/>
    <mergeCell ref="C39:F39"/>
    <mergeCell ref="G39:H39"/>
    <mergeCell ref="C34:F34"/>
    <mergeCell ref="G34:H34"/>
    <mergeCell ref="C35:F35"/>
    <mergeCell ref="G35:H35"/>
    <mergeCell ref="C36:F36"/>
    <mergeCell ref="G36:H36"/>
    <mergeCell ref="B33:I33"/>
    <mergeCell ref="B20:C20"/>
    <mergeCell ref="D20:I20"/>
    <mergeCell ref="B21:C21"/>
    <mergeCell ref="D21:I21"/>
    <mergeCell ref="A23:I23"/>
    <mergeCell ref="B24:I24"/>
    <mergeCell ref="B25:H25"/>
    <mergeCell ref="B26:H26"/>
    <mergeCell ref="B27:H27"/>
    <mergeCell ref="B28:I28"/>
    <mergeCell ref="B30:I30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8:C8"/>
    <mergeCell ref="D8:I8"/>
    <mergeCell ref="B9:C9"/>
    <mergeCell ref="D9:I9"/>
    <mergeCell ref="B10:C10"/>
    <mergeCell ref="F10:I10"/>
    <mergeCell ref="B1:I1"/>
    <mergeCell ref="B2:I2"/>
    <mergeCell ref="A3:I3"/>
    <mergeCell ref="A5:I5"/>
    <mergeCell ref="B7:C7"/>
    <mergeCell ref="D7:I7"/>
  </mergeCells>
  <dataValidations count="1">
    <dataValidation type="decimal" errorStyle="warning" operator="greaterThanOrEqual" allowBlank="1" showErrorMessage="1" errorTitle="Preste Atenção" error="Esta célula aceita apenas números inteiros ou decimais!" sqref="H115:H120 H110:H112 H106:H107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 - Aluno Ingressante</vt:lpstr>
      <vt:lpstr>B - Aluno Veterano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Janaina cadar</cp:lastModifiedBy>
  <cp:lastPrinted>2021-09-22T17:58:30Z</cp:lastPrinted>
  <dcterms:created xsi:type="dcterms:W3CDTF">2020-09-22T18:49:50Z</dcterms:created>
  <dcterms:modified xsi:type="dcterms:W3CDTF">2021-10-07T18:18:28Z</dcterms:modified>
</cp:coreProperties>
</file>